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john.ray/Dropbox (YouGov Analytics)/YouGov Blue/Projects/DfP/Presidential_Primary_Project/Wave_1_20190621/"/>
    </mc:Choice>
  </mc:AlternateContent>
  <xr:revisionPtr revIDLastSave="0" documentId="13_ncr:1_{6EAC2FA9-5357-7F4C-A92B-BA4379A7FDA3}" xr6:coauthVersionLast="36" xr6:coauthVersionMax="36" xr10:uidLastSave="{00000000-0000-0000-0000-000000000000}"/>
  <bookViews>
    <workbookView xWindow="0" yWindow="460" windowWidth="19340" windowHeight="16500" xr2:uid="{00000000-000D-0000-FFFF-FFFF00000000}"/>
  </bookViews>
  <sheets>
    <sheet name="TOC" sheetId="1" r:id="rId1"/>
    <sheet name="NAMEID_20_JB" sheetId="2" r:id="rId2"/>
    <sheet name="NAMEID_20_BS" sheetId="3" r:id="rId3"/>
    <sheet name="NAMEID_20_KH" sheetId="4" r:id="rId4"/>
    <sheet name="NAMEID_20_BO" sheetId="5" r:id="rId5"/>
    <sheet name="NAMEID_20_CB" sheetId="6" r:id="rId6"/>
    <sheet name="NAMEID_20_AK" sheetId="7" r:id="rId7"/>
    <sheet name="NAMEID_20_EW" sheetId="8" r:id="rId8"/>
    <sheet name="NAMEID_20_JH" sheetId="9" r:id="rId9"/>
    <sheet name="NAMEID_20_KG" sheetId="10" r:id="rId10"/>
    <sheet name="NAMEID_20_JD" sheetId="11" r:id="rId11"/>
    <sheet name="NAMEID_20_JC" sheetId="12" r:id="rId12"/>
    <sheet name="NAMEID_20_BD" sheetId="13" r:id="rId13"/>
    <sheet name="NAMEID_20_TG" sheetId="14" r:id="rId14"/>
    <sheet name="NAMEID_20_PB" sheetId="15" r:id="rId15"/>
    <sheet name="NAMEID_20_JI" sheetId="16" r:id="rId16"/>
    <sheet name="NAMEID_20_TR" sheetId="17" r:id="rId17"/>
    <sheet name="NAMEID_20_SM" sheetId="18" r:id="rId18"/>
    <sheet name="NAMEID_20_ES" sheetId="19" r:id="rId19"/>
    <sheet name="NAMEID_20_AY" sheetId="20" r:id="rId20"/>
    <sheet name="NAMEID_20_MW" sheetId="21" r:id="rId21"/>
    <sheet name="NAMEID_20_MG" sheetId="22" r:id="rId22"/>
    <sheet name="NAMEID_20_SB" sheetId="23" r:id="rId23"/>
    <sheet name="NAMEID_20_MB" sheetId="24" r:id="rId24"/>
    <sheet name="NAMEID_20_WM" sheetId="25" r:id="rId25"/>
    <sheet name="NAMEID_20_MN" sheetId="26" r:id="rId26"/>
    <sheet name="NAMEID_20_JS" sheetId="27" r:id="rId27"/>
    <sheet name="CONSIDERING20" sheetId="28" r:id="rId28"/>
    <sheet name="NOTCONSIDERING20" sheetId="29" r:id="rId29"/>
    <sheet name="DEMPRIM20_horserace" sheetId="30" r:id="rId30"/>
    <sheet name="FUNDS" sheetId="31" r:id="rId31"/>
    <sheet name="DEMVIEWS" sheetId="32" r:id="rId32"/>
    <sheet name="DEMVIEWS_base" sheetId="33" r:id="rId33"/>
    <sheet name="DEMVIEWS_inds" sheetId="34" r:id="rId34"/>
    <sheet name="DEMNESS" sheetId="35" r:id="rId35"/>
    <sheet name="electa_which" sheetId="36" r:id="rId36"/>
    <sheet name="DEMPRIM20_debate" sheetId="37" r:id="rId37"/>
    <sheet name="attribute_order" sheetId="38" r:id="rId38"/>
    <sheet name="beat_trump01" sheetId="39" r:id="rId39"/>
    <sheet name="beat_trump02" sheetId="40" r:id="rId40"/>
    <sheet name="beat_trump03" sheetId="41" r:id="rId41"/>
    <sheet name="beat_trump04" sheetId="42" r:id="rId42"/>
    <sheet name="beat_trump05" sheetId="43" r:id="rId43"/>
    <sheet name="GREENJOB" sheetId="44" r:id="rId44"/>
    <sheet name="CLEAN" sheetId="45" r:id="rId45"/>
    <sheet name="PROCESS" sheetId="46" r:id="rId46"/>
    <sheet name="INEQUALITY" sheetId="47" r:id="rId47"/>
    <sheet name="DETAILS" sheetId="48" r:id="rId48"/>
    <sheet name="SOCIETY" sheetId="49" r:id="rId49"/>
    <sheet name="ALLEGIANCE" sheetId="50" r:id="rId50"/>
    <sheet name="CLASS" sheetId="51" r:id="rId51"/>
    <sheet name="CORRECTNESS" sheetId="52" r:id="rId52"/>
    <sheet name="DESERVE_POOR" sheetId="53" r:id="rId53"/>
    <sheet name="DESERVE_RICH" sheetId="54" r:id="rId54"/>
    <sheet name="SOCIAL_DOMINANCE_GROUPS" sheetId="55" r:id="rId55"/>
    <sheet name="SOCIAL_DOMINANCE_EQUAL" sheetId="56" r:id="rId56"/>
    <sheet name="SOCIAL_DOMINANCE_IDEAL" sheetId="57" r:id="rId57"/>
    <sheet name="SOCIAL_DOMINANCE_INFERIOR" sheetId="58" r:id="rId58"/>
    <sheet name="BELIEVE" sheetId="59" r:id="rId59"/>
    <sheet name="WORK" sheetId="60" r:id="rId60"/>
    <sheet name="DEMIDENT" sheetId="61" r:id="rId61"/>
    <sheet name="LABELS" sheetId="62" r:id="rId62"/>
    <sheet name="GENIDENT" sheetId="63" r:id="rId63"/>
    <sheet name="RACEIDENT" sheetId="64" r:id="rId64"/>
    <sheet name="LINKFATE" sheetId="65" r:id="rId65"/>
    <sheet name="AMNESTY" sheetId="66" r:id="rId66"/>
    <sheet name="BORDER" sheetId="67" r:id="rId67"/>
    <sheet name="DEPORT" sheetId="68" r:id="rId68"/>
    <sheet name="REMARKS" sheetId="69" r:id="rId69"/>
    <sheet name="OFFEND" sheetId="70" r:id="rId70"/>
    <sheet name="APPRECIATE" sheetId="71" r:id="rId71"/>
    <sheet name="CONTROL" sheetId="72" r:id="rId72"/>
    <sheet name="MISCONDUCT" sheetId="73" r:id="rId73"/>
    <sheet name="SEXADVANCE" sheetId="74" r:id="rId74"/>
    <sheet name="SEXHARASS" sheetId="75" r:id="rId75"/>
    <sheet name="INSTITUTION" sheetId="76" r:id="rId76"/>
    <sheet name="SYSTEM" sheetId="77" r:id="rId77"/>
    <sheet name="EMPATHY" sheetId="78" r:id="rId78"/>
    <sheet name="FEAR" sheetId="79" r:id="rId79"/>
    <sheet name="GENERATIONS" sheetId="80" r:id="rId80"/>
    <sheet name="FAVORS" sheetId="81" r:id="rId81"/>
  </sheets>
  <definedNames>
    <definedName name="_xlnm.Print_Titles" localSheetId="49">ALLEGIANCE!$2:$6</definedName>
    <definedName name="_xlnm.Print_Titles" localSheetId="65">AMNESTY!$2:$6</definedName>
    <definedName name="_xlnm.Print_Titles" localSheetId="70">APPRECIATE!$2:$6</definedName>
    <definedName name="_xlnm.Print_Titles" localSheetId="37">attribute_order!$2:$6</definedName>
    <definedName name="_xlnm.Print_Titles" localSheetId="38">beat_trump01!$2:$6</definedName>
    <definedName name="_xlnm.Print_Titles" localSheetId="39">beat_trump02!$2:$6</definedName>
    <definedName name="_xlnm.Print_Titles" localSheetId="40">beat_trump03!$2:$6</definedName>
    <definedName name="_xlnm.Print_Titles" localSheetId="41">beat_trump04!$2:$6</definedName>
    <definedName name="_xlnm.Print_Titles" localSheetId="42">beat_trump05!$2:$6</definedName>
    <definedName name="_xlnm.Print_Titles" localSheetId="58">BELIEVE!$2:$6</definedName>
    <definedName name="_xlnm.Print_Titles" localSheetId="66">BORDER!$2:$6</definedName>
    <definedName name="_xlnm.Print_Titles" localSheetId="50">CLASS!$2:$6</definedName>
    <definedName name="_xlnm.Print_Titles" localSheetId="44">CLEAN!$2:$6</definedName>
    <definedName name="_xlnm.Print_Titles" localSheetId="27">CONSIDERING20!$2:$6</definedName>
    <definedName name="_xlnm.Print_Titles" localSheetId="71">CONTROL!$2:$6</definedName>
    <definedName name="_xlnm.Print_Titles" localSheetId="51">CORRECTNESS!$2:$6</definedName>
    <definedName name="_xlnm.Print_Titles" localSheetId="60">DEMIDENT!$2:$6</definedName>
    <definedName name="_xlnm.Print_Titles" localSheetId="34">DEMNESS!$2:$6</definedName>
    <definedName name="_xlnm.Print_Titles" localSheetId="36">DEMPRIM20_debate!$2:$6</definedName>
    <definedName name="_xlnm.Print_Titles" localSheetId="29">DEMPRIM20_horserace!$2:$6</definedName>
    <definedName name="_xlnm.Print_Titles" localSheetId="31">DEMVIEWS!$2:$6</definedName>
    <definedName name="_xlnm.Print_Titles" localSheetId="32">DEMVIEWS_base!$2:$6</definedName>
    <definedName name="_xlnm.Print_Titles" localSheetId="33">DEMVIEWS_inds!$2:$6</definedName>
    <definedName name="_xlnm.Print_Titles" localSheetId="67">DEPORT!$2:$6</definedName>
    <definedName name="_xlnm.Print_Titles" localSheetId="52">DESERVE_POOR!$2:$6</definedName>
    <definedName name="_xlnm.Print_Titles" localSheetId="53">DESERVE_RICH!$2:$6</definedName>
    <definedName name="_xlnm.Print_Titles" localSheetId="47">DETAILS!$2:$6</definedName>
    <definedName name="_xlnm.Print_Titles" localSheetId="35">electa_which!$2:$6</definedName>
    <definedName name="_xlnm.Print_Titles" localSheetId="77">EMPATHY!$2:$6</definedName>
    <definedName name="_xlnm.Print_Titles" localSheetId="80">FAVORS!$2:$6</definedName>
    <definedName name="_xlnm.Print_Titles" localSheetId="78">FEAR!$2:$6</definedName>
    <definedName name="_xlnm.Print_Titles" localSheetId="30">FUNDS!$2:$6</definedName>
    <definedName name="_xlnm.Print_Titles" localSheetId="79">GENERATIONS!$2:$6</definedName>
    <definedName name="_xlnm.Print_Titles" localSheetId="62">GENIDENT!$2:$6</definedName>
    <definedName name="_xlnm.Print_Titles" localSheetId="43">GREENJOB!$2:$6</definedName>
    <definedName name="_xlnm.Print_Titles" localSheetId="46">INEQUALITY!$2:$6</definedName>
    <definedName name="_xlnm.Print_Titles" localSheetId="75">INSTITUTION!$2:$6</definedName>
    <definedName name="_xlnm.Print_Titles" localSheetId="61">LABELS!$2:$6</definedName>
    <definedName name="_xlnm.Print_Titles" localSheetId="64">LINKFATE!$2:$6</definedName>
    <definedName name="_xlnm.Print_Titles" localSheetId="72">MISCONDUCT!$2:$6</definedName>
    <definedName name="_xlnm.Print_Titles" localSheetId="6">NAMEID_20_AK!$2:$6</definedName>
    <definedName name="_xlnm.Print_Titles" localSheetId="19">NAMEID_20_AY!$2:$6</definedName>
    <definedName name="_xlnm.Print_Titles" localSheetId="12">NAMEID_20_BD!$2:$6</definedName>
    <definedName name="_xlnm.Print_Titles" localSheetId="4">NAMEID_20_BO!$2:$6</definedName>
    <definedName name="_xlnm.Print_Titles" localSheetId="2">NAMEID_20_BS!$2:$6</definedName>
    <definedName name="_xlnm.Print_Titles" localSheetId="5">NAMEID_20_CB!$2:$6</definedName>
    <definedName name="_xlnm.Print_Titles" localSheetId="18">NAMEID_20_ES!$2:$6</definedName>
    <definedName name="_xlnm.Print_Titles" localSheetId="7">NAMEID_20_EW!$2:$6</definedName>
    <definedName name="_xlnm.Print_Titles" localSheetId="1">NAMEID_20_JB!$2:$6</definedName>
    <definedName name="_xlnm.Print_Titles" localSheetId="11">NAMEID_20_JC!$2:$6</definedName>
    <definedName name="_xlnm.Print_Titles" localSheetId="10">NAMEID_20_JD!$2:$6</definedName>
    <definedName name="_xlnm.Print_Titles" localSheetId="8">NAMEID_20_JH!$2:$6</definedName>
    <definedName name="_xlnm.Print_Titles" localSheetId="15">NAMEID_20_JI!$2:$6</definedName>
    <definedName name="_xlnm.Print_Titles" localSheetId="26">NAMEID_20_JS!$2:$6</definedName>
    <definedName name="_xlnm.Print_Titles" localSheetId="9">NAMEID_20_KG!$2:$6</definedName>
    <definedName name="_xlnm.Print_Titles" localSheetId="3">NAMEID_20_KH!$2:$6</definedName>
    <definedName name="_xlnm.Print_Titles" localSheetId="23">NAMEID_20_MB!$2:$6</definedName>
    <definedName name="_xlnm.Print_Titles" localSheetId="21">NAMEID_20_MG!$2:$6</definedName>
    <definedName name="_xlnm.Print_Titles" localSheetId="25">NAMEID_20_MN!$2:$6</definedName>
    <definedName name="_xlnm.Print_Titles" localSheetId="20">NAMEID_20_MW!$2:$6</definedName>
    <definedName name="_xlnm.Print_Titles" localSheetId="14">NAMEID_20_PB!$2:$6</definedName>
    <definedName name="_xlnm.Print_Titles" localSheetId="22">NAMEID_20_SB!$2:$6</definedName>
    <definedName name="_xlnm.Print_Titles" localSheetId="17">NAMEID_20_SM!$2:$6</definedName>
    <definedName name="_xlnm.Print_Titles" localSheetId="13">NAMEID_20_TG!$2:$6</definedName>
    <definedName name="_xlnm.Print_Titles" localSheetId="16">NAMEID_20_TR!$2:$6</definedName>
    <definedName name="_xlnm.Print_Titles" localSheetId="24">NAMEID_20_WM!$2:$6</definedName>
    <definedName name="_xlnm.Print_Titles" localSheetId="28">NOTCONSIDERING20!$2:$6</definedName>
    <definedName name="_xlnm.Print_Titles" localSheetId="69">OFFEND!$2:$6</definedName>
    <definedName name="_xlnm.Print_Titles" localSheetId="45">PROCESS!$2:$6</definedName>
    <definedName name="_xlnm.Print_Titles" localSheetId="63">RACEIDENT!$2:$6</definedName>
    <definedName name="_xlnm.Print_Titles" localSheetId="68">REMARKS!$2:$6</definedName>
    <definedName name="_xlnm.Print_Titles" localSheetId="73">SEXADVANCE!$2:$6</definedName>
    <definedName name="_xlnm.Print_Titles" localSheetId="74">SEXHARASS!$2:$6</definedName>
    <definedName name="_xlnm.Print_Titles" localSheetId="55">SOCIAL_DOMINANCE_EQUAL!$2:$6</definedName>
    <definedName name="_xlnm.Print_Titles" localSheetId="54">SOCIAL_DOMINANCE_GROUPS!$2:$6</definedName>
    <definedName name="_xlnm.Print_Titles" localSheetId="56">SOCIAL_DOMINANCE_IDEAL!$2:$6</definedName>
    <definedName name="_xlnm.Print_Titles" localSheetId="57">SOCIAL_DOMINANCE_INFERIOR!$2:$6</definedName>
    <definedName name="_xlnm.Print_Titles" localSheetId="48">SOCIETY!$2:$6</definedName>
    <definedName name="_xlnm.Print_Titles" localSheetId="76">SYSTEM!$2:$6</definedName>
    <definedName name="_xlnm.Print_Titles" localSheetId="59">WORK!$2:$6</definedName>
  </definedNames>
  <calcPr calcId="181029"/>
</workbook>
</file>

<file path=xl/calcChain.xml><?xml version="1.0" encoding="utf-8"?>
<calcChain xmlns="http://schemas.openxmlformats.org/spreadsheetml/2006/main">
  <c r="A85" i="1" l="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<sst xmlns="http://schemas.openxmlformats.org/spreadsheetml/2006/main" count="5860" uniqueCount="367">
  <si>
    <t>Data for Progress Post-Debate Survey, June 27-July 2
Crosstabs</t>
  </si>
  <si>
    <t>1,522 voters.
Margin of Error = +/-2.8%.</t>
  </si>
  <si>
    <t>Crosstab Variables</t>
  </si>
  <si>
    <t>Gender (1)</t>
  </si>
  <si>
    <t>Age (5 category)</t>
  </si>
  <si>
    <t>Education (4 category)</t>
  </si>
  <si>
    <t>Race (4 category)</t>
  </si>
  <si>
    <t>Party ID (7 category)</t>
  </si>
  <si>
    <t>Ideology (5 category)</t>
  </si>
  <si>
    <t>Union Membership</t>
  </si>
  <si>
    <t>Type of Area Living In</t>
  </si>
  <si>
    <t>2016 Presidential Vote (combined)</t>
  </si>
  <si>
    <t>Family income (5-category)</t>
  </si>
  <si>
    <t>Total</t>
  </si>
  <si>
    <t>Male</t>
  </si>
  <si>
    <t>Female</t>
  </si>
  <si>
    <t>18-29</t>
  </si>
  <si>
    <t>30-44</t>
  </si>
  <si>
    <t>45-54</t>
  </si>
  <si>
    <t>55-64</t>
  </si>
  <si>
    <t>65+</t>
  </si>
  <si>
    <t>High school or less</t>
  </si>
  <si>
    <t>Some college</t>
  </si>
  <si>
    <t>College grad</t>
  </si>
  <si>
    <t>Postgrad</t>
  </si>
  <si>
    <t>White</t>
  </si>
  <si>
    <t>Black</t>
  </si>
  <si>
    <t>Hispanic</t>
  </si>
  <si>
    <t>Other</t>
  </si>
  <si>
    <t>Strong Democrat</t>
  </si>
  <si>
    <t>Not very strong Democrat</t>
  </si>
  <si>
    <t>Lean Democrat</t>
  </si>
  <si>
    <t>Independent</t>
  </si>
  <si>
    <t>Lean Republican</t>
  </si>
  <si>
    <t>Not very strong Republican</t>
  </si>
  <si>
    <t>Strong Republican</t>
  </si>
  <si>
    <t>Not sure</t>
  </si>
  <si>
    <t>Very liberal</t>
  </si>
  <si>
    <t>Liberal</t>
  </si>
  <si>
    <t>Moderate</t>
  </si>
  <si>
    <t>Conservative</t>
  </si>
  <si>
    <t>Very conservative</t>
  </si>
  <si>
    <t>Yes, current member</t>
  </si>
  <si>
    <t>Yes, retired member</t>
  </si>
  <si>
    <t>Yes, someone in household is a current member</t>
  </si>
  <si>
    <t>Yes, someone in household is a retired member</t>
  </si>
  <si>
    <t>No one in household is a member</t>
  </si>
  <si>
    <t>City</t>
  </si>
  <si>
    <t>Suburb</t>
  </si>
  <si>
    <t>Town</t>
  </si>
  <si>
    <t>Rural area</t>
  </si>
  <si>
    <t>Hillary Clinton</t>
  </si>
  <si>
    <t>Donald Trump</t>
  </si>
  <si>
    <t>Did not vote for President</t>
  </si>
  <si>
    <t>Less Than $30,000</t>
  </si>
  <si>
    <t>$30,000 - $59,999</t>
  </si>
  <si>
    <t>$60,000 - $99,999</t>
  </si>
  <si>
    <t>$100,000 - $149,999</t>
  </si>
  <si>
    <t>$150,000+</t>
  </si>
  <si>
    <t>Prefer not to say</t>
  </si>
  <si>
    <t>Joe Biden Awareness - Next, you’ll see a list of potential and announced candidates for the 2020 Democratic nomination for President of the United States. For each person, please tell us if you’ve heard a lot, heard some, heard a little, or have not heard of that candidate.</t>
  </si>
  <si>
    <t>1A. Awareness Of 2020 Primary Candidates</t>
  </si>
  <si>
    <t>Joe Biden Awareness</t>
  </si>
  <si>
    <t>Next, you’ll see a list of potential and announced candidates for the 2020 Democratic nomination for President of the United States. For each person, please tell us if you’ve heard a lot, heard some, heard a little, or have not heard of that candidate.</t>
  </si>
  <si>
    <t>Heard a lot</t>
  </si>
  <si>
    <t>Heard some</t>
  </si>
  <si>
    <t>Heard a little</t>
  </si>
  <si>
    <t>Have not heard of candidate</t>
  </si>
  <si>
    <t>N</t>
  </si>
  <si>
    <t>Bernie Sanders Awareness - Next, you’ll see a list of potential and announced candidates for the 2020 Democratic nomination for President of the United States. For each person, please tell us if you’ve heard a lot, heard some, heard a little, or have not heard of that candidate.</t>
  </si>
  <si>
    <t>1B. Awareness Of 2020 Primary Candidates</t>
  </si>
  <si>
    <t>Bernie Sanders Awareness</t>
  </si>
  <si>
    <t>Kamala Harris Awareness - Next, you’ll see a list of potential and announced candidates for the 2020 Democratic nomination for President of the United States. For each person, please tell us if you’ve heard a lot, heard some, heard a little, or have not heard of that candidate.</t>
  </si>
  <si>
    <t>1C. Awareness Of 2020 Primary Candidates</t>
  </si>
  <si>
    <t>Kamala Harris Awareness</t>
  </si>
  <si>
    <t>Beto O'O’Rourke Awareness - Next, you’ll see a list of potential and announced candidates for the 2020 Democratic nomination for President of the United States. For each person, please tell us if you’ve heard a lot, heard some, heard a little, or have not heard of that candidate.</t>
  </si>
  <si>
    <t>1D. Awareness Of 2020 Primary Candidates</t>
  </si>
  <si>
    <t>Beto O'O’Rourke Awareness</t>
  </si>
  <si>
    <t>Cory Booker Awareness - Next, you’ll see a list of potential and announced candidates for the 2020 Democratic nomination for President of the United States. For each person, please tell us if you’ve heard a lot, heard some, heard a little, or have not heard of that candidate.</t>
  </si>
  <si>
    <t>1E. Awareness Of 2020 Primary Candidates</t>
  </si>
  <si>
    <t>Cory Booker Awareness</t>
  </si>
  <si>
    <t>Amy Klobuchar Awareness - Next, you’ll see a list of potential and announced candidates for the 2020 Democratic nomination for President of the United States. For each person, please tell us if you’ve heard a lot, heard some, heard a little, or have not heard of that candidate.</t>
  </si>
  <si>
    <t>1F. Awareness Of 2020 Primary Candidates</t>
  </si>
  <si>
    <t>Amy Klobuchar Awareness</t>
  </si>
  <si>
    <t>Elizabeth Warren Awareness - Next, you’ll see a list of potential and announced candidates for the 2020 Democratic nomination for President of the United States. For each person, please tell us if you’ve heard a lot, heard some, heard a little, or have not heard of that candidate.</t>
  </si>
  <si>
    <t>1G. Awareness Of 2020 Primary Candidates</t>
  </si>
  <si>
    <t>Elizabeth Warren Awareness</t>
  </si>
  <si>
    <t>John Hickenlooper Awareness - Next, you’ll see a list of potential and announced candidates for the 2020 Democratic nomination for President of the United States. For each person, please tell us if you’ve heard a lot, heard some, heard a little, or have not heard of that candidate.</t>
  </si>
  <si>
    <t>1H. Awareness Of 2020 Primary Candidates</t>
  </si>
  <si>
    <t>John Hickenlooper Awareness</t>
  </si>
  <si>
    <t>Kirsten Gillibrand Awareness - Next, you’ll see a list of potential and announced candidates for the 2020 Democratic nomination for President of the United States. For each person, please tell us if you’ve heard a lot, heard some, heard a little, or have not heard of that candidate.</t>
  </si>
  <si>
    <t>1I. Awareness Of 2020 Primary Candidates</t>
  </si>
  <si>
    <t>Kirsten Gillibrand Awareness</t>
  </si>
  <si>
    <t>John Delaney Awareness - Next, you’ll see a list of potential and announced candidates for the 2020 Democratic nomination for President of the United States. For each person, please tell us if you’ve heard a lot, heard some, heard a little, or have not heard of that candidate.</t>
  </si>
  <si>
    <t>1J. Awareness Of 2020 Primary Candidates</t>
  </si>
  <si>
    <t>John Delaney Awareness</t>
  </si>
  <si>
    <t>Julián Castro Awareness - Next, you’ll see a list of potential and announced candidates for the 2020 Democratic nomination for President of the United States. For each person, please tell us if you’ve heard a lot, heard some, heard a little, or have not heard of that candidate.</t>
  </si>
  <si>
    <t>1K. Awareness Of 2020 Primary Candidates</t>
  </si>
  <si>
    <t>Julián Castro Awareness</t>
  </si>
  <si>
    <t>Bill DeBlasio Awareness - Next, you’ll see a list of potential and announced candidates for the 2020 Democratic nomination for President of the United States. For each person, please tell us if you’ve heard a lot, heard some, heard a little, or have not heard of that candidate.</t>
  </si>
  <si>
    <t>1L. Awareness Of 2020 Primary Candidates</t>
  </si>
  <si>
    <t>Bill DeBlasio Awareness</t>
  </si>
  <si>
    <t>Tulsi Gabbard Awareness - Next, you’ll see a list of potential and announced candidates for the 2020 Democratic nomination for President of the United States. For each person, please tell us if you’ve heard a lot, heard some, heard a little, or have not heard of that candidate.</t>
  </si>
  <si>
    <t>1M. Awareness Of 2020 Primary Candidates</t>
  </si>
  <si>
    <t>Tulsi Gabbard Awareness</t>
  </si>
  <si>
    <t>Pete Buttigieg Awareness - Next, you’ll see a list of potential and announced candidates for the 2020 Democratic nomination for President of the United States. For each person, please tell us if you’ve heard a lot, heard some, heard a little, or have not heard of that candidate.</t>
  </si>
  <si>
    <t>1N. Awareness Of 2020 Primary Candidates</t>
  </si>
  <si>
    <t>Pete Buttigieg Awareness</t>
  </si>
  <si>
    <t>Jay Inslee Awareness - Next, you’ll see a list of potential and announced candidates for the 2020 Democratic nomination for President of the United States. For each person, please tell us if you’ve heard a lot, heard some, heard a little, or have not heard of that candidate.</t>
  </si>
  <si>
    <t>1O. Awareness Of 2020 Primary Candidates</t>
  </si>
  <si>
    <t>Jay Inslee Awareness</t>
  </si>
  <si>
    <t>Tim Ryan Awareness - Next, you’ll see a list of potential and announced candidates for the 2020 Democratic nomination for President of the United States. For each person, please tell us if you’ve heard a lot, heard some, heard a little, or have not heard of that candidate.</t>
  </si>
  <si>
    <t>1P. Awareness Of 2020 Primary Candidates</t>
  </si>
  <si>
    <t>Tim Ryan Awareness</t>
  </si>
  <si>
    <t>Seth Moulton Awareness - Next, you’ll see a list of potential and announced candidates for the 2020 Democratic nomination for President of the United States. For each person, please tell us if you’ve heard a lot, heard some, heard a little, or have not heard of that candidate.</t>
  </si>
  <si>
    <t>1Q. Awareness Of 2020 Primary Candidates</t>
  </si>
  <si>
    <t>Seth Moulton Awareness</t>
  </si>
  <si>
    <t>Eric Swalwell Awareness - Next, you’ll see a list of potential and announced candidates for the 2020 Democratic nomination for President of the United States. For each person, please tell us if you’ve heard a lot, heard some, heard a little, or have not heard of that candidate.</t>
  </si>
  <si>
    <t>1R. Awareness Of 2020 Primary Candidates</t>
  </si>
  <si>
    <t>Eric Swalwell Awareness</t>
  </si>
  <si>
    <t>Andrew Yang Awareness - Next, you’ll see a list of potential and announced candidates for the 2020 Democratic nomination for President of the United States. For each person, please tell us if you’ve heard a lot, heard some, heard a little, or have not heard of that candidate.</t>
  </si>
  <si>
    <t>1S. Awareness Of 2020 Primary Candidates</t>
  </si>
  <si>
    <t>Andrew Yang Awareness</t>
  </si>
  <si>
    <t>Marianne Williamson Awareness - Next, you’ll see a list of potential and announced candidates for the 2020 Democratic nomination for President of the United States. For each person, please tell us if you’ve heard a lot, heard some, heard a little, or have not heard of that candidate.</t>
  </si>
  <si>
    <t>1T. Awareness Of 2020 Primary Candidates</t>
  </si>
  <si>
    <t>Marianne Williamson Awareness</t>
  </si>
  <si>
    <t>Mike Gravel Awareness - Next, you’ll see a list of potential and announced candidates for the 2020 Democratic nomination for President of the United States. For each person, please tell us if you’ve heard a lot, heard some, heard a little, or have not heard of that candidate.</t>
  </si>
  <si>
    <t>1U. Awareness Of 2020 Primary Candidates</t>
  </si>
  <si>
    <t>Mike Gravel Awareness</t>
  </si>
  <si>
    <t>Steve Bullock Awareness - Next, you’ll see a list of potential and announced candidates for the 2020 Democratic nomination for President of the United States. For each person, please tell us if you’ve heard a lot, heard some, heard a little, or have not heard of that candidate.</t>
  </si>
  <si>
    <t>1V. Awareness Of 2020 Primary Candidates</t>
  </si>
  <si>
    <t>Steve Bullock Awareness</t>
  </si>
  <si>
    <t>Michael Bennet Awareness - Next, you’ll see a list of potential and announced candidates for the 2020 Democratic nomination for President of the United States. For each person, please tell us if you’ve heard a lot, heard some, heard a little, or have not heard of that candidate.</t>
  </si>
  <si>
    <t>1W. Awareness Of 2020 Primary Candidates</t>
  </si>
  <si>
    <t>Michael Bennet Awareness</t>
  </si>
  <si>
    <t>Wayne Messam Awareness - Next, you’ll see a list of potential and announced candidates for the 2020 Democratic nomination for President of the United States. For each person, please tell us if you’ve heard a lot, heard some, heard a little, or have not heard of that candidate.</t>
  </si>
  <si>
    <t>1X. Awareness Of 2020 Primary Candidates</t>
  </si>
  <si>
    <t>Wayne Messam Awareness</t>
  </si>
  <si>
    <t>Ethan Winter Awareness - Next, you’ll see a list of potential and announced candidates for the 2020 Democratic nomination for President of the United States. For each person, please tell us if you’ve heard a lot, heard some, heard a little, or have not heard of that candidate.</t>
  </si>
  <si>
    <t>1Y. Awareness Of 2020 Primary Candidates</t>
  </si>
  <si>
    <t>Ethan Winter Awareness</t>
  </si>
  <si>
    <t>Joe Sestak Awareness - Next, you’ll see a list of potential and announced candidates for the 2020 Democratic nomination for President of the United States. For each person, please tell us if you’ve heard a lot, heard some, heard a little, or have not heard of that candidate.</t>
  </si>
  <si>
    <t>1Z. Awareness Of 2020 Primary Candidates</t>
  </si>
  <si>
    <t>Joe Sestak Awareness</t>
  </si>
  <si>
    <t>Thinking about the 2020 Democratic presidential $state_election_type in your state, which candidate or candidates are you considering voting for? Select all that apply.</t>
  </si>
  <si>
    <t>2. 2020 Democratic Nomination Choices - Multiple</t>
  </si>
  <si>
    <t>Michael Bennet</t>
  </si>
  <si>
    <t>Joe Biden</t>
  </si>
  <si>
    <t>Cory Booker</t>
  </si>
  <si>
    <t>Steve Bullock</t>
  </si>
  <si>
    <t>Pete Buttigieg</t>
  </si>
  <si>
    <t>Julián Castro</t>
  </si>
  <si>
    <t>Bill DeBlasio</t>
  </si>
  <si>
    <t>John Delaney</t>
  </si>
  <si>
    <t>Tulsi Gabbard</t>
  </si>
  <si>
    <t>Kirsten Gillibrand</t>
  </si>
  <si>
    <t>Mike Gravel</t>
  </si>
  <si>
    <t>Kamala Harris</t>
  </si>
  <si>
    <t>John Hickenlooper</t>
  </si>
  <si>
    <t>Jay Inslee</t>
  </si>
  <si>
    <t>Amy Klobuchar</t>
  </si>
  <si>
    <t>Wayne Messam</t>
  </si>
  <si>
    <t>Seth Moulton</t>
  </si>
  <si>
    <t>Beto O'Rourke</t>
  </si>
  <si>
    <t>Tim Ryan</t>
  </si>
  <si>
    <t>Bernie Sanders</t>
  </si>
  <si>
    <t>Joe Sestak</t>
  </si>
  <si>
    <t>Eric Swalwell</t>
  </si>
  <si>
    <t>Elizabeth Warren</t>
  </si>
  <si>
    <t>Marianne Williamson</t>
  </si>
  <si>
    <t>Andrew Yang</t>
  </si>
  <si>
    <t>None of these</t>
  </si>
  <si>
    <t>Thinking about the 2020 Democratic nomination for president, who will you NOT consider voting for in your state’s $state_election_type?</t>
  </si>
  <si>
    <t>3. Would Not Vote For During 2020 Democratic Nomination</t>
  </si>
  <si>
    <t>If you had to choose today, which candidate would you vote for in the 2020 Democratic presidential primary or caucus in your state?</t>
  </si>
  <si>
    <t>4. 2020 Democratic Primary Candidates - Horserace</t>
  </si>
  <si>
    <t>Which of the following statements is closer to your view, even if neither is exactly right?</t>
  </si>
  <si>
    <t>5. View On Democratic Agenda</t>
  </si>
  <si>
    <t>The Democratic agenda is too important to be undercut by publicity stunts. Democratic candidates should welcome campaign spending from donors large and small, including Super PACs</t>
  </si>
  <si>
    <t>The Democratic agenda is too important to be undercut by wealthy interests. Democratic candidates should refuse help from Super PACs</t>
  </si>
  <si>
    <t>Don't know</t>
  </si>
  <si>
    <t>Do you think a Democrat who supports $policy_split could win against Trump, could not win against Trump, or are you unsure?</t>
  </si>
  <si>
    <t>6. Candidate Who Supports 'Policy' Could Beat Trump</t>
  </si>
  <si>
    <t>Definitely can win</t>
  </si>
  <si>
    <t>Maybe can win</t>
  </si>
  <si>
    <t>Would be a long shot to win</t>
  </si>
  <si>
    <t>Definitely can not win</t>
  </si>
  <si>
    <t>Do you think that a candidate supporting $policy_split would help turn out the Democratic base?</t>
  </si>
  <si>
    <t>7. Candidate Who Supports 'Policy' Could Win By Turning Out Base</t>
  </si>
  <si>
    <t>Yes</t>
  </si>
  <si>
    <t>No</t>
  </si>
  <si>
    <t>Do you think that a candidate supporting $policy_split would help persuade Independents to vote for a Democrat?</t>
  </si>
  <si>
    <t>8. Candidate Who Supports 'Policy' Could Win By Persuading Independents</t>
  </si>
  <si>
    <t>Still thinking about the 2020 Democratic presidential nomination, which of the following would you consider necessary traits for a candidate to possess in order to earn your support? Please check all that apply.</t>
  </si>
  <si>
    <t>9. Necessary Traits For Respondent Support</t>
  </si>
  <si>
    <t>Honest</t>
  </si>
  <si>
    <t>Knowledgeable</t>
  </si>
  <si>
    <t>Strong Leader</t>
  </si>
  <si>
    <t>Compassionate</t>
  </si>
  <si>
    <t>Warm</t>
  </si>
  <si>
    <t>Humble</t>
  </si>
  <si>
    <t>Aggressive</t>
  </si>
  <si>
    <t>Courageous</t>
  </si>
  <si>
    <t>Inspiring</t>
  </si>
  <si>
    <t>Assertive</t>
  </si>
  <si>
    <t>Willing to Compromise</t>
  </si>
  <si>
    <t>Angry</t>
  </si>
  <si>
    <t>We hear a lot about the term “electability,” meaning a candidate who can win the general Presidential election. If you had to choose, which of these do you think makes a Democrat more likely to win in 2020? Someone who can…</t>
  </si>
  <si>
    <t>10. Candidates Who Do This Will Be More Successful</t>
  </si>
  <si>
    <t>Persuade and convince 2016 Trump voters to vote Democratic in 2020</t>
  </si>
  <si>
    <t>Motivate Democrats who stayed home in 2016 to turn out in 2020</t>
  </si>
  <si>
    <t>As you may know, the first Democratic Presidential primary debates will be held next Wednesday and Thursday nights. Do you plan to...</t>
  </si>
  <si>
    <t>11. Plan To Watch June Debates</t>
  </si>
  <si>
    <t>Watch both of the debates in full</t>
  </si>
  <si>
    <t>Watch parts of the debates</t>
  </si>
  <si>
    <t>Read about the debates after they occur</t>
  </si>
  <si>
    <t>Not watch the debates</t>
  </si>
  <si>
    <t>Haven't decided yet</t>
  </si>
  <si>
    <t>Candidate attribute display order  Only visible during testing.  Randomly assigned during fielding.</t>
  </si>
  <si>
    <t>12. Attribute Display Order</t>
  </si>
  <si>
    <t>Age, Gender, Race, Insider, Environment, Strategy, Healthcare</t>
  </si>
  <si>
    <t>Race, Age, Gender, Insider, Strategy, Environment, Healthcare</t>
  </si>
  <si>
    <t>Gender, Race, Age, Environment, Healthcare, Strategy, Insider</t>
  </si>
  <si>
    <t>Age, Race, Gender, Healthcare, Strategy, Environment, Insider</t>
  </si>
  <si>
    <t>Which of the candidates do you think could beat Trump?</t>
  </si>
  <si>
    <t>13. Candidate Can Beat Trump 1</t>
  </si>
  <si>
    <t>Only Candidate A</t>
  </si>
  <si>
    <t>Only Candidate B</t>
  </si>
  <si>
    <t>Both candidates</t>
  </si>
  <si>
    <t>Neither candidate</t>
  </si>
  <si>
    <t>14. Candidate Can Beat Trump 2</t>
  </si>
  <si>
    <t>15. Candidate Can Beat Trump 3</t>
  </si>
  <si>
    <t>16. Candidate Can Beat Trump 4</t>
  </si>
  <si>
    <t>17. Candidate Can Beat Trump 5</t>
  </si>
  <si>
    <t>Would you $supoptext giving every unemployed American who wants one a job building energy-efficient infrastructure? These jobs would be government-funded through additional taxation on some corporations and individuals.</t>
  </si>
  <si>
    <t>18. Green Jobs Guarantee</t>
  </si>
  <si>
    <t>Strongly support</t>
  </si>
  <si>
    <t>Somewhat support</t>
  </si>
  <si>
    <t>Neither support nor oppose</t>
  </si>
  <si>
    <t>Somewhat oppose</t>
  </si>
  <si>
    <t>Strongly oppose</t>
  </si>
  <si>
    <t>Would you $supoptext America fully adopting clean and renewable energy by 2035 by using either increases in taxes or tax subsidies to incentivize energy companies to expand investment in solar, wind, hydrothermal, and other alternative energy sources?</t>
  </si>
  <si>
    <t>19. Invest In Energy Alternatives</t>
  </si>
  <si>
    <t>Please indicate the extent to which you agree with the following statement.Our system of government has too many rules that stand in the way of necessary change.</t>
  </si>
  <si>
    <t>20. Government Has Too Many Rules</t>
  </si>
  <si>
    <t>Strongly agree</t>
  </si>
  <si>
    <t>Somewhat agree</t>
  </si>
  <si>
    <t>Neither agree nor disagree</t>
  </si>
  <si>
    <t>Somewhat disagree</t>
  </si>
  <si>
    <t>Strongly disagree</t>
  </si>
  <si>
    <t>Please indicate the extent to which you agree with the following statement.Economic inequality is the root cause of most of society’s problems.</t>
  </si>
  <si>
    <t>21. Economic Inequality</t>
  </si>
  <si>
    <t>Please indicate the extent to which you agree with the following statement.The best politicians are pragmatic and detail-oriented.</t>
  </si>
  <si>
    <t>22. Best Politicians Are Pragmatic</t>
  </si>
  <si>
    <t>Please indicate the extent to which you agree with the following statement.It is wrong for a society to have billionaires while there are people living in poverty.</t>
  </si>
  <si>
    <t>23. Billionaires In Society</t>
  </si>
  <si>
    <t>Please indicate the extent to which you agree with the following statement.US companies building factories overseas shows that they care about profits and not American workers.</t>
  </si>
  <si>
    <t>24. Companies Care About Profits</t>
  </si>
  <si>
    <t>Please indicate the extent to which you agree with the following statement.The US economic system has made it impossible for people in the working class to have a comfortable life.</t>
  </si>
  <si>
    <t>25. Working Class Can't Have Comfortable Life</t>
  </si>
  <si>
    <t>There's been a lot of talk lately about "political correctness". Some people think that the way people talk needs to change with the times to be more sensitive to people from different backgrounds. Others think that this has already gone too far and many people are just too easily offended. Which is closer to your opinion?</t>
  </si>
  <si>
    <t>26. Political Correctness</t>
  </si>
  <si>
    <t>The way people talk needs to change a lot</t>
  </si>
  <si>
    <t>The way people talk needs to change a little</t>
  </si>
  <si>
    <t>People are a little too easily offended</t>
  </si>
  <si>
    <t>People are much too easily offended</t>
  </si>
  <si>
    <t>Poor people - For each of the following groups, please say whether most people in the group have more money than they deserve, less money than they deserve, or about the right amount of money.</t>
  </si>
  <si>
    <t>27A. Class Attitudes</t>
  </si>
  <si>
    <t>Poor people</t>
  </si>
  <si>
    <t>For each of the following groups, please say whether most people in the group have more money than they deserve, less money than they deserve, or about the right amount of money.</t>
  </si>
  <si>
    <t>A lot more money than they deserve</t>
  </si>
  <si>
    <t>Somewhat more money than they deserve</t>
  </si>
  <si>
    <t>Slightly more money than they deserve</t>
  </si>
  <si>
    <t>About the right amount of money</t>
  </si>
  <si>
    <t>Slightly less money than they deserve</t>
  </si>
  <si>
    <t>Somewhat less money than they deserve</t>
  </si>
  <si>
    <t>A lot less money than they deserve</t>
  </si>
  <si>
    <t>Rich people - For each of the following groups, please say whether most people in the group have more money than they deserve, less money than they deserve, or about the right amount of money.</t>
  </si>
  <si>
    <t>27B. Class Attitudes</t>
  </si>
  <si>
    <t>Rich people</t>
  </si>
  <si>
    <t>There are many kinds of groups in the world: men and women, ethnic and religious groups, nationalities, political factions. How much do you support or oppose these ideas about groups in general? For each statement, select a number from 1 to 10 to show your opinion, with 1 meaning extremely oppose and 10 meaning extremely support. In setting priorities, we must consider all groups.</t>
  </si>
  <si>
    <t>28. Priorities For All Groups -- SOCIAL_DOMINANCE_GROUPS</t>
  </si>
  <si>
    <t>1 - Extremely oppose</t>
  </si>
  <si>
    <t>2</t>
  </si>
  <si>
    <t>3</t>
  </si>
  <si>
    <t>4</t>
  </si>
  <si>
    <t>5</t>
  </si>
  <si>
    <t>6</t>
  </si>
  <si>
    <t>7</t>
  </si>
  <si>
    <t>8</t>
  </si>
  <si>
    <t>9</t>
  </si>
  <si>
    <t>10 - Extremely support</t>
  </si>
  <si>
    <t>There are many kinds of groups in the world: men and women, ethnic and religious groups, nationalities, political factions. How much do you support or oppose these ideas about groups in general? For each statement, select a number from 1 to 10 to show your opinion, with 1 meaning extremely oppose and 10 meaning extremely support. We should not push for group equality.</t>
  </si>
  <si>
    <t>29. No Group Equality -- SOCIAL_DOMINANCE_EQUAL</t>
  </si>
  <si>
    <t>There are many kinds of groups in the world: men and women, ethnic and religious groups, nationalities, political factions. How much do you support or oppose these ideas about groups in general? For each statement, select a number from 1 to 10 to show your opinion, with 1 meaning extremely oppose and 10 meaning extremely support. Group equality should be our ideal.</t>
  </si>
  <si>
    <t>30. Group Equality Is Ideal -- SOCIAL_DOMINANCE_IDEAL</t>
  </si>
  <si>
    <t>There are many kinds of groups in the world: men and women, ethnic and religious groups, nationalities, political factions. How much do you support or oppose these ideas about groups in general? For each statement, select a number from 1 to 10 to show your opinion, with 1 meaning extremely oppose and 10 meaning extremely support. Superior groups should dominate inferior groups.</t>
  </si>
  <si>
    <t>31. Superior Groups Dominate -- SOCIAL_DOMINANCE_INFERIOR</t>
  </si>
  <si>
    <t>Which of the following is closer to your view?</t>
  </si>
  <si>
    <t>32. Personal Views On Sexual Assault Allegations</t>
  </si>
  <si>
    <t>When women accuse men of sexual assault, it is important to believe them</t>
  </si>
  <si>
    <t>When women accuse men of sexual assault, it is important to maintain a presumption of innocence</t>
  </si>
  <si>
    <t>Which of the following is closest to your view, even if none is exactly right?</t>
  </si>
  <si>
    <t>33. No Poverty Guarantee</t>
  </si>
  <si>
    <t>The government should guarantee that no one lives in poverty</t>
  </si>
  <si>
    <t>The government should guarantee that no one who works full time lives in poverty</t>
  </si>
  <si>
    <t>The government should not guarantee that everyone, even those who work full time, lives above the poverty line</t>
  </si>
  <si>
    <t>How important is being a $pid3_condensed to your personal identity?</t>
  </si>
  <si>
    <t>34. Political Identity Importance</t>
  </si>
  <si>
    <t>Very important</t>
  </si>
  <si>
    <t>Somewhat important</t>
  </si>
  <si>
    <t>Not very important</t>
  </si>
  <si>
    <t>Not at all important</t>
  </si>
  <si>
    <t>Which of the following words apply to you? Check all that apply:</t>
  </si>
  <si>
    <t>35. Ideological Labels</t>
  </si>
  <si>
    <t>Progressive</t>
  </si>
  <si>
    <t>Socialist</t>
  </si>
  <si>
    <t>How important is being $gendtext to your identity?</t>
  </si>
  <si>
    <t>36. Gender Identity Importance</t>
  </si>
  <si>
    <t>How important is $raceval to your identity?</t>
  </si>
  <si>
    <t>37. Racial Identity Importance</t>
  </si>
  <si>
    <t>Generally speaking, how much impact do things that happen to $raceval2 have on you personally?</t>
  </si>
  <si>
    <t>38. Linked Fate</t>
  </si>
  <si>
    <t>A major impact</t>
  </si>
  <si>
    <t>Somewhat of an impact</t>
  </si>
  <si>
    <t>Not much of an impact</t>
  </si>
  <si>
    <t>No impact</t>
  </si>
  <si>
    <t>Please indicate whether you $supoptext the following proposal addressing immigration: Offer a path to citizenship to undocumented immigrants currently in the United States who have not committed any crimes while in the country</t>
  </si>
  <si>
    <t>39. Full Amnesty For Undocumented Immigrants</t>
  </si>
  <si>
    <t>Please indicate whether you $supoptext the following proposal addressing immigration: Build a wall along the border with US and Mexico</t>
  </si>
  <si>
    <t>40. Increase Border Security</t>
  </si>
  <si>
    <t>Please indicate whether you $supoptext the following proposal addressing immigration: Deport illegal immigrants to their native countries</t>
  </si>
  <si>
    <t>41. Deport Illegal Immigrants</t>
  </si>
  <si>
    <t>Please indicate the extent to which you agree with the following statement.Most women interpret innocent remarks or acts as being sexist.</t>
  </si>
  <si>
    <t>42. Offensive Remarks</t>
  </si>
  <si>
    <t>Please indicate the extent to which you agree with the following statement.Women are too easily offended.</t>
  </si>
  <si>
    <t>43. Too Easily Offended</t>
  </si>
  <si>
    <t>Please indicate the extent to which you agree with the following statement.Most women fail to appreciate fully all that men do for them.</t>
  </si>
  <si>
    <t>44. Women Fail To Appreciate</t>
  </si>
  <si>
    <t>Please indicate the extent to which you agree with the following statement.Women seek to gain power by getting control over men.</t>
  </si>
  <si>
    <t>45. Women Control Men</t>
  </si>
  <si>
    <t>Please indicate the extent to which you agree with the following statement. If a candidate in the Democratic presidential primary is credibly accused of sexual harassment against an employee of their campaign, that candidate should end their campaign.</t>
  </si>
  <si>
    <t>46. Democratic Primary Candidate - Sexual Harassment Allegations</t>
  </si>
  <si>
    <t>How often have you personally experienced unwanted sexual advances?</t>
  </si>
  <si>
    <t>47. Personal Experience With Unwanted Harassment</t>
  </si>
  <si>
    <t>Never</t>
  </si>
  <si>
    <t>Rarely</t>
  </si>
  <si>
    <t>Occasionally</t>
  </si>
  <si>
    <t>Fairly often</t>
  </si>
  <si>
    <t>Very often</t>
  </si>
  <si>
    <t>Prefer not to answer</t>
  </si>
  <si>
    <t>Have you ever personally experienced sexual harassment at work, or not?</t>
  </si>
  <si>
    <t>48. Harassment At Work</t>
  </si>
  <si>
    <t>Please indicate the extent to which you agree with the following statement.White people in the U.S. have certain advantages because of the color of their skin.</t>
  </si>
  <si>
    <t>49. White People Advantages</t>
  </si>
  <si>
    <t>No opinion</t>
  </si>
  <si>
    <t>Please indicate the extent to which you agree with the following statement.Racial problems in the U.S. are rare, isolated situations.</t>
  </si>
  <si>
    <t>50. Racial Problems Are Rare</t>
  </si>
  <si>
    <t>Please indicate the extent to which you agree with the following statement.I am angry that racism exists.</t>
  </si>
  <si>
    <t>51. Angry Racism Exists</t>
  </si>
  <si>
    <t>Please indicate the extent to which you agree with the following statement.I am fearful of people of other races.</t>
  </si>
  <si>
    <t>52. Fearful Of Other Races</t>
  </si>
  <si>
    <t>Please indicate the extent to which you agree with the following statement.Generations of slavery and discrimination have created conditions that make it difficult for African Americans to work their way out of the lower class.</t>
  </si>
  <si>
    <t>53. Generations of Slavery and Discrimination</t>
  </si>
  <si>
    <t>Please indicate the extent to which you agree with the following statement.Irish, Italian, Jewish, and many other minorities overcame prejudice and worked their way up. Blacks should do the same without any special favors.</t>
  </si>
  <si>
    <t>54. Minorities Overcame Prejudice</t>
  </si>
  <si>
    <t>Table of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</si>
</sst>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rgb="FF000000"/>
      <name val="Calibri"/>
    </font>
    <font>
      <b/>
      <sz val="16"/>
      <color rgb="FF000000"/>
      <name val="Calibri"/>
    </font>
    <font>
      <b/>
      <sz val="14"/>
      <color rgb="FF000000"/>
      <name val="Calibri"/>
    </font>
    <font>
      <b/>
      <sz val="12"/>
      <color rgb="FF000000"/>
      <name val="Calibri"/>
    </font>
    <font>
      <sz val="12"/>
      <color rgb="FF444444"/>
      <name val="Calibri"/>
    </font>
    <font>
      <u/>
      <sz val="12"/>
      <color theme="10"/>
      <name val="Calibri"/>
    </font>
  </fonts>
  <fills count="2">
    <fill>
      <patternFill patternType="none"/>
    </fill>
    <fill>
      <patternFill patternType="gray125"/>
    </fill>
  </fills>
  <borders count="9">
    <border>
      <left/>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s>
  <cellStyleXfs count="1">
    <xf numFmtId="0" fontId="0" fillId="0" borderId="0"/>
  </cellStyleXfs>
  <cellXfs count="9092">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9" fontId="0" fillId="0" borderId="1" xfId="0" applyNumberFormat="1" applyFont="1" applyBorder="1" applyAlignment="1">
      <alignment horizontal="center" vertical="center"/>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1" xfId="0" applyNumberFormat="1" applyFont="1" applyBorder="1" applyAlignment="1">
      <alignment horizontal="center" vertical="center"/>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1" xfId="0" applyNumberFormat="1" applyFont="1" applyBorder="1" applyAlignment="1">
      <alignment horizontal="center" vertical="center"/>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0" fontId="0" fillId="0" borderId="0" xfId="0"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0" fontId="3" fillId="0" borderId="0" xfId="0" applyFont="1" applyAlignment="1">
      <alignment horizontal="left"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0" fontId="4" fillId="0" borderId="0" xfId="0" applyFont="1" applyAlignment="1">
      <alignment horizontal="left"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1" xfId="0" applyNumberFormat="1" applyFont="1" applyBorder="1" applyAlignment="1">
      <alignment horizontal="center" vertical="center"/>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5" xfId="0" applyNumberFormat="1" applyFont="1" applyBorder="1" applyAlignment="1">
      <alignment horizontal="center" vertical="center" wrapText="1"/>
    </xf>
    <xf numFmtId="9" fontId="0" fillId="0" borderId="6"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9" fontId="0" fillId="0" borderId="5" xfId="0" applyNumberFormat="1" applyFont="1" applyBorder="1" applyAlignment="1">
      <alignment horizontal="center" vertical="center"/>
    </xf>
    <xf numFmtId="9" fontId="0" fillId="0" borderId="6" xfId="0" applyNumberFormat="1" applyFont="1" applyBorder="1" applyAlignment="1">
      <alignment horizontal="center" vertical="center"/>
    </xf>
    <xf numFmtId="9" fontId="0" fillId="0" borderId="7" xfId="0" applyNumberFormat="1" applyFont="1" applyBorder="1" applyAlignment="1">
      <alignment horizontal="center" vertical="center" wrapText="1"/>
    </xf>
    <xf numFmtId="9" fontId="0" fillId="0" borderId="8" xfId="0" applyNumberFormat="1" applyFont="1" applyBorder="1" applyAlignment="1">
      <alignment horizontal="center" vertical="center" wrapText="1"/>
    </xf>
    <xf numFmtId="9" fontId="0" fillId="0" borderId="0" xfId="0" applyNumberFormat="1" applyFont="1" applyAlignment="1">
      <alignment horizontal="center" vertical="center"/>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9" fontId="0" fillId="0" borderId="1" xfId="0" applyNumberFormat="1" applyFont="1" applyBorder="1" applyAlignment="1">
      <alignment horizontal="center" vertical="center" wrapText="1"/>
    </xf>
    <xf numFmtId="9" fontId="0" fillId="0" borderId="0" xfId="0" applyNumberFormat="1" applyFont="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9" fontId="0" fillId="0" borderId="0" xfId="0" applyNumberFormat="1" applyFont="1" applyAlignment="1">
      <alignment horizontal="right" vertical="center" wrapText="1"/>
    </xf>
    <xf numFmtId="1" fontId="3" fillId="0" borderId="0" xfId="0" applyNumberFormat="1" applyFont="1" applyAlignment="1">
      <alignment horizontal="right" vertical="center" wrapText="1"/>
    </xf>
    <xf numFmtId="0" fontId="5" fillId="0" borderId="0" xfId="0" applyFont="1"/>
    <xf numFmtId="0" fontId="3"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5.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6.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7.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3813048" cy="621792"/>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5"/>
  <sheetViews>
    <sheetView tabSelected="1" workbookViewId="0">
      <pane ySplit="4" topLeftCell="A5" activePane="bottomLeft" state="frozen"/>
      <selection pane="bottomLeft" activeCell="B6" sqref="B6"/>
    </sheetView>
  </sheetViews>
  <sheetFormatPr baseColWidth="10" defaultColWidth="8.83203125" defaultRowHeight="16" x14ac:dyDescent="0.2"/>
  <cols>
    <col min="1" max="1" width="82.6640625" customWidth="1"/>
  </cols>
  <sheetData>
    <row r="1" spans="1:2" ht="44" x14ac:dyDescent="0.2">
      <c r="A1" s="1" t="s">
        <v>0</v>
      </c>
    </row>
    <row r="2" spans="1:2" ht="40" x14ac:dyDescent="0.2">
      <c r="A2" s="2" t="s">
        <v>1</v>
      </c>
    </row>
    <row r="4" spans="1:2" ht="17" x14ac:dyDescent="0.2">
      <c r="A4" s="3" t="s">
        <v>2</v>
      </c>
    </row>
    <row r="5" spans="1:2" x14ac:dyDescent="0.2">
      <c r="A5" s="9090" t="str">
        <f>HYPERLINK("TOC!A5", "TOC")</f>
        <v>TOC</v>
      </c>
      <c r="B5" t="s">
        <v>366</v>
      </c>
    </row>
    <row r="6" spans="1:2" x14ac:dyDescent="0.2">
      <c r="A6" s="9090" t="str">
        <f>HYPERLINK("NAMEID_20_JB!A5", "NAMEID_20_JB")</f>
        <v>NAMEID_20_JB</v>
      </c>
      <c r="B6" t="s">
        <v>60</v>
      </c>
    </row>
    <row r="7" spans="1:2" x14ac:dyDescent="0.2">
      <c r="A7" s="9090" t="str">
        <f>HYPERLINK("NAMEID_20_BS!A5", "NAMEID_20_BS")</f>
        <v>NAMEID_20_BS</v>
      </c>
      <c r="B7" t="s">
        <v>69</v>
      </c>
    </row>
    <row r="8" spans="1:2" x14ac:dyDescent="0.2">
      <c r="A8" s="9090" t="str">
        <f>HYPERLINK("NAMEID_20_KH!A5", "NAMEID_20_KH")</f>
        <v>NAMEID_20_KH</v>
      </c>
      <c r="B8" t="s">
        <v>72</v>
      </c>
    </row>
    <row r="9" spans="1:2" x14ac:dyDescent="0.2">
      <c r="A9" s="9090" t="str">
        <f>HYPERLINK("NAMEID_20_BO!A5", "NAMEID_20_BO")</f>
        <v>NAMEID_20_BO</v>
      </c>
      <c r="B9" t="s">
        <v>75</v>
      </c>
    </row>
    <row r="10" spans="1:2" x14ac:dyDescent="0.2">
      <c r="A10" s="9090" t="str">
        <f>HYPERLINK("NAMEID_20_CB!A5", "NAMEID_20_CB")</f>
        <v>NAMEID_20_CB</v>
      </c>
      <c r="B10" t="s">
        <v>78</v>
      </c>
    </row>
    <row r="11" spans="1:2" x14ac:dyDescent="0.2">
      <c r="A11" s="9090" t="str">
        <f>HYPERLINK("NAMEID_20_AK!A5", "NAMEID_20_AK")</f>
        <v>NAMEID_20_AK</v>
      </c>
      <c r="B11" t="s">
        <v>81</v>
      </c>
    </row>
    <row r="12" spans="1:2" x14ac:dyDescent="0.2">
      <c r="A12" s="9090" t="str">
        <f>HYPERLINK("NAMEID_20_EW!A5", "NAMEID_20_EW")</f>
        <v>NAMEID_20_EW</v>
      </c>
      <c r="B12" t="s">
        <v>84</v>
      </c>
    </row>
    <row r="13" spans="1:2" x14ac:dyDescent="0.2">
      <c r="A13" s="9090" t="str">
        <f>HYPERLINK("NAMEID_20_JH!A5", "NAMEID_20_JH")</f>
        <v>NAMEID_20_JH</v>
      </c>
      <c r="B13" t="s">
        <v>87</v>
      </c>
    </row>
    <row r="14" spans="1:2" x14ac:dyDescent="0.2">
      <c r="A14" s="9090" t="str">
        <f>HYPERLINK("NAMEID_20_KG!A5", "NAMEID_20_KG")</f>
        <v>NAMEID_20_KG</v>
      </c>
      <c r="B14" t="s">
        <v>90</v>
      </c>
    </row>
    <row r="15" spans="1:2" x14ac:dyDescent="0.2">
      <c r="A15" s="9090" t="str">
        <f>HYPERLINK("NAMEID_20_JD!A5", "NAMEID_20_JD")</f>
        <v>NAMEID_20_JD</v>
      </c>
      <c r="B15" t="s">
        <v>93</v>
      </c>
    </row>
    <row r="16" spans="1:2" x14ac:dyDescent="0.2">
      <c r="A16" s="9090" t="str">
        <f>HYPERLINK("NAMEID_20_JC!A5", "NAMEID_20_JC")</f>
        <v>NAMEID_20_JC</v>
      </c>
      <c r="B16" t="s">
        <v>96</v>
      </c>
    </row>
    <row r="17" spans="1:2" x14ac:dyDescent="0.2">
      <c r="A17" s="9090" t="str">
        <f>HYPERLINK("NAMEID_20_BD!A5", "NAMEID_20_BD")</f>
        <v>NAMEID_20_BD</v>
      </c>
      <c r="B17" t="s">
        <v>99</v>
      </c>
    </row>
    <row r="18" spans="1:2" x14ac:dyDescent="0.2">
      <c r="A18" s="9090" t="str">
        <f>HYPERLINK("NAMEID_20_TG!A5", "NAMEID_20_TG")</f>
        <v>NAMEID_20_TG</v>
      </c>
      <c r="B18" t="s">
        <v>102</v>
      </c>
    </row>
    <row r="19" spans="1:2" x14ac:dyDescent="0.2">
      <c r="A19" s="9090" t="str">
        <f>HYPERLINK("NAMEID_20_PB!A5", "NAMEID_20_PB")</f>
        <v>NAMEID_20_PB</v>
      </c>
      <c r="B19" t="s">
        <v>105</v>
      </c>
    </row>
    <row r="20" spans="1:2" x14ac:dyDescent="0.2">
      <c r="A20" s="9090" t="str">
        <f>HYPERLINK("NAMEID_20_JI!A5", "NAMEID_20_JI")</f>
        <v>NAMEID_20_JI</v>
      </c>
      <c r="B20" t="s">
        <v>108</v>
      </c>
    </row>
    <row r="21" spans="1:2" x14ac:dyDescent="0.2">
      <c r="A21" s="9090" t="str">
        <f>HYPERLINK("NAMEID_20_TR!A5", "NAMEID_20_TR")</f>
        <v>NAMEID_20_TR</v>
      </c>
      <c r="B21" t="s">
        <v>111</v>
      </c>
    </row>
    <row r="22" spans="1:2" x14ac:dyDescent="0.2">
      <c r="A22" s="9090" t="str">
        <f>HYPERLINK("NAMEID_20_SM!A5", "NAMEID_20_SM")</f>
        <v>NAMEID_20_SM</v>
      </c>
      <c r="B22" t="s">
        <v>114</v>
      </c>
    </row>
    <row r="23" spans="1:2" x14ac:dyDescent="0.2">
      <c r="A23" s="9090" t="str">
        <f>HYPERLINK("NAMEID_20_ES!A5", "NAMEID_20_ES")</f>
        <v>NAMEID_20_ES</v>
      </c>
      <c r="B23" t="s">
        <v>117</v>
      </c>
    </row>
    <row r="24" spans="1:2" x14ac:dyDescent="0.2">
      <c r="A24" s="9090" t="str">
        <f>HYPERLINK("NAMEID_20_AY!A5", "NAMEID_20_AY")</f>
        <v>NAMEID_20_AY</v>
      </c>
      <c r="B24" t="s">
        <v>120</v>
      </c>
    </row>
    <row r="25" spans="1:2" x14ac:dyDescent="0.2">
      <c r="A25" s="9090" t="str">
        <f>HYPERLINK("NAMEID_20_MW!A5", "NAMEID_20_MW")</f>
        <v>NAMEID_20_MW</v>
      </c>
      <c r="B25" t="s">
        <v>123</v>
      </c>
    </row>
    <row r="26" spans="1:2" x14ac:dyDescent="0.2">
      <c r="A26" s="9090" t="str">
        <f>HYPERLINK("NAMEID_20_MG!A5", "NAMEID_20_MG")</f>
        <v>NAMEID_20_MG</v>
      </c>
      <c r="B26" t="s">
        <v>126</v>
      </c>
    </row>
    <row r="27" spans="1:2" x14ac:dyDescent="0.2">
      <c r="A27" s="9090" t="str">
        <f>HYPERLINK("NAMEID_20_SB!A5", "NAMEID_20_SB")</f>
        <v>NAMEID_20_SB</v>
      </c>
      <c r="B27" t="s">
        <v>129</v>
      </c>
    </row>
    <row r="28" spans="1:2" x14ac:dyDescent="0.2">
      <c r="A28" s="9090" t="str">
        <f>HYPERLINK("NAMEID_20_MB!A5", "NAMEID_20_MB")</f>
        <v>NAMEID_20_MB</v>
      </c>
      <c r="B28" t="s">
        <v>132</v>
      </c>
    </row>
    <row r="29" spans="1:2" x14ac:dyDescent="0.2">
      <c r="A29" s="9090" t="str">
        <f>HYPERLINK("NAMEID_20_WM!A5", "NAMEID_20_WM")</f>
        <v>NAMEID_20_WM</v>
      </c>
      <c r="B29" t="s">
        <v>135</v>
      </c>
    </row>
    <row r="30" spans="1:2" x14ac:dyDescent="0.2">
      <c r="A30" s="9090" t="str">
        <f>HYPERLINK("NAMEID_20_MN!A5", "NAMEID_20_MN")</f>
        <v>NAMEID_20_MN</v>
      </c>
      <c r="B30" t="s">
        <v>138</v>
      </c>
    </row>
    <row r="31" spans="1:2" x14ac:dyDescent="0.2">
      <c r="A31" s="9090" t="str">
        <f>HYPERLINK("NAMEID_20_JS!A5", "NAMEID_20_JS")</f>
        <v>NAMEID_20_JS</v>
      </c>
      <c r="B31" t="s">
        <v>141</v>
      </c>
    </row>
    <row r="32" spans="1:2" x14ac:dyDescent="0.2">
      <c r="A32" s="9090" t="str">
        <f>HYPERLINK("CONSIDERING20!A5", "CONSIDERING20")</f>
        <v>CONSIDERING20</v>
      </c>
      <c r="B32" t="s">
        <v>144</v>
      </c>
    </row>
    <row r="33" spans="1:2" x14ac:dyDescent="0.2">
      <c r="A33" s="9090" t="str">
        <f>HYPERLINK("NOTCONSIDERING20!A5", "NOTCONSIDERING20")</f>
        <v>NOTCONSIDERING20</v>
      </c>
      <c r="B33" t="s">
        <v>172</v>
      </c>
    </row>
    <row r="34" spans="1:2" x14ac:dyDescent="0.2">
      <c r="A34" s="9090" t="str">
        <f>HYPERLINK("DEMPRIM20_horserace!A5", "DEMPRIM20_horserace")</f>
        <v>DEMPRIM20_horserace</v>
      </c>
      <c r="B34" t="s">
        <v>174</v>
      </c>
    </row>
    <row r="35" spans="1:2" x14ac:dyDescent="0.2">
      <c r="A35" s="9090" t="str">
        <f>HYPERLINK("FUNDS!A5", "FUNDS")</f>
        <v>FUNDS</v>
      </c>
      <c r="B35" t="s">
        <v>176</v>
      </c>
    </row>
    <row r="36" spans="1:2" x14ac:dyDescent="0.2">
      <c r="A36" s="9090" t="str">
        <f>HYPERLINK("DEMVIEWS!A5", "DEMVIEWS")</f>
        <v>DEMVIEWS</v>
      </c>
      <c r="B36" t="s">
        <v>181</v>
      </c>
    </row>
    <row r="37" spans="1:2" x14ac:dyDescent="0.2">
      <c r="A37" s="9090" t="str">
        <f>HYPERLINK("DEMVIEWS_base!A5", "DEMVIEWS_base")</f>
        <v>DEMVIEWS_base</v>
      </c>
      <c r="B37" t="s">
        <v>187</v>
      </c>
    </row>
    <row r="38" spans="1:2" x14ac:dyDescent="0.2">
      <c r="A38" s="9090" t="str">
        <f>HYPERLINK("DEMVIEWS_inds!A5", "DEMVIEWS_inds")</f>
        <v>DEMVIEWS_inds</v>
      </c>
      <c r="B38" t="s">
        <v>191</v>
      </c>
    </row>
    <row r="39" spans="1:2" x14ac:dyDescent="0.2">
      <c r="A39" s="9090" t="str">
        <f>HYPERLINK("DEMNESS!A5", "DEMNESS")</f>
        <v>DEMNESS</v>
      </c>
      <c r="B39" t="s">
        <v>193</v>
      </c>
    </row>
    <row r="40" spans="1:2" x14ac:dyDescent="0.2">
      <c r="A40" s="9090" t="str">
        <f>HYPERLINK("electa_which!A5", "electa_which")</f>
        <v>electa_which</v>
      </c>
      <c r="B40" t="s">
        <v>207</v>
      </c>
    </row>
    <row r="41" spans="1:2" x14ac:dyDescent="0.2">
      <c r="A41" s="9090" t="str">
        <f>HYPERLINK("DEMPRIM20_debate!A5", "DEMPRIM20_debate")</f>
        <v>DEMPRIM20_debate</v>
      </c>
      <c r="B41" t="s">
        <v>211</v>
      </c>
    </row>
    <row r="42" spans="1:2" x14ac:dyDescent="0.2">
      <c r="A42" s="9090" t="str">
        <f>HYPERLINK("attribute_order!A5", "attribute_order")</f>
        <v>attribute_order</v>
      </c>
      <c r="B42" t="s">
        <v>218</v>
      </c>
    </row>
    <row r="43" spans="1:2" x14ac:dyDescent="0.2">
      <c r="A43" s="9090" t="str">
        <f>HYPERLINK("beat_trump01!A5", "beat_trump01")</f>
        <v>beat_trump01</v>
      </c>
      <c r="B43" t="s">
        <v>224</v>
      </c>
    </row>
    <row r="44" spans="1:2" x14ac:dyDescent="0.2">
      <c r="A44" s="9090" t="str">
        <f>HYPERLINK("beat_trump02!A5", "beat_trump02")</f>
        <v>beat_trump02</v>
      </c>
      <c r="B44" t="s">
        <v>224</v>
      </c>
    </row>
    <row r="45" spans="1:2" x14ac:dyDescent="0.2">
      <c r="A45" s="9090" t="str">
        <f>HYPERLINK("beat_trump03!A5", "beat_trump03")</f>
        <v>beat_trump03</v>
      </c>
      <c r="B45" t="s">
        <v>224</v>
      </c>
    </row>
    <row r="46" spans="1:2" x14ac:dyDescent="0.2">
      <c r="A46" s="9090" t="str">
        <f>HYPERLINK("beat_trump04!A5", "beat_trump04")</f>
        <v>beat_trump04</v>
      </c>
      <c r="B46" t="s">
        <v>224</v>
      </c>
    </row>
    <row r="47" spans="1:2" x14ac:dyDescent="0.2">
      <c r="A47" s="9090" t="str">
        <f>HYPERLINK("beat_trump05!A5", "beat_trump05")</f>
        <v>beat_trump05</v>
      </c>
      <c r="B47" t="s">
        <v>224</v>
      </c>
    </row>
    <row r="48" spans="1:2" x14ac:dyDescent="0.2">
      <c r="A48" s="9090" t="str">
        <f>HYPERLINK("GREENJOB!A5", "GREENJOB")</f>
        <v>GREENJOB</v>
      </c>
      <c r="B48" t="s">
        <v>234</v>
      </c>
    </row>
    <row r="49" spans="1:2" x14ac:dyDescent="0.2">
      <c r="A49" s="9090" t="str">
        <f>HYPERLINK("CLEAN!A5", "CLEAN")</f>
        <v>CLEAN</v>
      </c>
      <c r="B49" t="s">
        <v>241</v>
      </c>
    </row>
    <row r="50" spans="1:2" x14ac:dyDescent="0.2">
      <c r="A50" s="9090" t="str">
        <f>HYPERLINK("PROCESS!A5", "PROCESS")</f>
        <v>PROCESS</v>
      </c>
      <c r="B50" t="s">
        <v>243</v>
      </c>
    </row>
    <row r="51" spans="1:2" x14ac:dyDescent="0.2">
      <c r="A51" s="9090" t="str">
        <f>HYPERLINK("INEQUALITY!A5", "INEQUALITY")</f>
        <v>INEQUALITY</v>
      </c>
      <c r="B51" t="s">
        <v>250</v>
      </c>
    </row>
    <row r="52" spans="1:2" x14ac:dyDescent="0.2">
      <c r="A52" s="9090" t="str">
        <f>HYPERLINK("DETAILS!A5", "DETAILS")</f>
        <v>DETAILS</v>
      </c>
      <c r="B52" t="s">
        <v>252</v>
      </c>
    </row>
    <row r="53" spans="1:2" x14ac:dyDescent="0.2">
      <c r="A53" s="9090" t="str">
        <f>HYPERLINK("SOCIETY!A5", "SOCIETY")</f>
        <v>SOCIETY</v>
      </c>
      <c r="B53" t="s">
        <v>254</v>
      </c>
    </row>
    <row r="54" spans="1:2" x14ac:dyDescent="0.2">
      <c r="A54" s="9090" t="str">
        <f>HYPERLINK("ALLEGIANCE!A5", "ALLEGIANCE")</f>
        <v>ALLEGIANCE</v>
      </c>
      <c r="B54" t="s">
        <v>256</v>
      </c>
    </row>
    <row r="55" spans="1:2" x14ac:dyDescent="0.2">
      <c r="A55" s="9090" t="str">
        <f>HYPERLINK("CLASS!A5", "CLASS")</f>
        <v>CLASS</v>
      </c>
      <c r="B55" t="s">
        <v>258</v>
      </c>
    </row>
    <row r="56" spans="1:2" x14ac:dyDescent="0.2">
      <c r="A56" s="9090" t="str">
        <f>HYPERLINK("CORRECTNESS!A5", "CORRECTNESS")</f>
        <v>CORRECTNESS</v>
      </c>
      <c r="B56" t="s">
        <v>260</v>
      </c>
    </row>
    <row r="57" spans="1:2" x14ac:dyDescent="0.2">
      <c r="A57" s="9090" t="str">
        <f>HYPERLINK("DESERVE_POOR!A5", "DESERVE_POOR")</f>
        <v>DESERVE_POOR</v>
      </c>
      <c r="B57" t="s">
        <v>266</v>
      </c>
    </row>
    <row r="58" spans="1:2" x14ac:dyDescent="0.2">
      <c r="A58" s="9090" t="str">
        <f>HYPERLINK("DESERVE_RICH!A5", "DESERVE_RICH")</f>
        <v>DESERVE_RICH</v>
      </c>
      <c r="B58" t="s">
        <v>277</v>
      </c>
    </row>
    <row r="59" spans="1:2" x14ac:dyDescent="0.2">
      <c r="A59" s="9090" t="str">
        <f>HYPERLINK("SOCIAL_DOMINANCE_GROUPS!A5", "SOCIAL_DOMINANCE_GROUPS")</f>
        <v>SOCIAL_DOMINANCE_GROUPS</v>
      </c>
      <c r="B59" t="s">
        <v>280</v>
      </c>
    </row>
    <row r="60" spans="1:2" x14ac:dyDescent="0.2">
      <c r="A60" s="9090" t="str">
        <f>HYPERLINK("SOCIAL_DOMINANCE_EQUAL!A5", "SOCIAL_DOMINANCE_EQUAL")</f>
        <v>SOCIAL_DOMINANCE_EQUAL</v>
      </c>
      <c r="B60" t="s">
        <v>292</v>
      </c>
    </row>
    <row r="61" spans="1:2" x14ac:dyDescent="0.2">
      <c r="A61" s="9090" t="str">
        <f>HYPERLINK("SOCIAL_DOMINANCE_IDEAL!A5", "SOCIAL_DOMINANCE_IDEAL")</f>
        <v>SOCIAL_DOMINANCE_IDEAL</v>
      </c>
      <c r="B61" t="s">
        <v>294</v>
      </c>
    </row>
    <row r="62" spans="1:2" x14ac:dyDescent="0.2">
      <c r="A62" s="9090" t="str">
        <f>HYPERLINK("SOCIAL_DOMINANCE_INFERIOR!A5", "SOCIAL_DOMINANCE_INFERIOR")</f>
        <v>SOCIAL_DOMINANCE_INFERIOR</v>
      </c>
      <c r="B62" t="s">
        <v>296</v>
      </c>
    </row>
    <row r="63" spans="1:2" x14ac:dyDescent="0.2">
      <c r="A63" s="9090" t="str">
        <f>HYPERLINK("BELIEVE!A5", "BELIEVE")</f>
        <v>BELIEVE</v>
      </c>
      <c r="B63" t="s">
        <v>298</v>
      </c>
    </row>
    <row r="64" spans="1:2" x14ac:dyDescent="0.2">
      <c r="A64" s="9090" t="str">
        <f>HYPERLINK("WORK!A5", "WORK")</f>
        <v>WORK</v>
      </c>
      <c r="B64" t="s">
        <v>302</v>
      </c>
    </row>
    <row r="65" spans="1:2" x14ac:dyDescent="0.2">
      <c r="A65" s="9090" t="str">
        <f>HYPERLINK("DEMIDENT!A5", "DEMIDENT")</f>
        <v>DEMIDENT</v>
      </c>
      <c r="B65" t="s">
        <v>307</v>
      </c>
    </row>
    <row r="66" spans="1:2" x14ac:dyDescent="0.2">
      <c r="A66" s="9090" t="str">
        <f>HYPERLINK("LABELS!A5", "LABELS")</f>
        <v>LABELS</v>
      </c>
      <c r="B66" t="s">
        <v>313</v>
      </c>
    </row>
    <row r="67" spans="1:2" x14ac:dyDescent="0.2">
      <c r="A67" s="9090" t="str">
        <f>HYPERLINK("GENIDENT!A5", "GENIDENT")</f>
        <v>GENIDENT</v>
      </c>
      <c r="B67" t="s">
        <v>317</v>
      </c>
    </row>
    <row r="68" spans="1:2" x14ac:dyDescent="0.2">
      <c r="A68" s="9090" t="str">
        <f>HYPERLINK("RACEIDENT!A5", "RACEIDENT")</f>
        <v>RACEIDENT</v>
      </c>
      <c r="B68" t="s">
        <v>319</v>
      </c>
    </row>
    <row r="69" spans="1:2" x14ac:dyDescent="0.2">
      <c r="A69" s="9090" t="str">
        <f>HYPERLINK("LINKFATE!A5", "LINKFATE")</f>
        <v>LINKFATE</v>
      </c>
      <c r="B69" t="s">
        <v>321</v>
      </c>
    </row>
    <row r="70" spans="1:2" x14ac:dyDescent="0.2">
      <c r="A70" s="9090" t="str">
        <f>HYPERLINK("AMNESTY!A5", "AMNESTY")</f>
        <v>AMNESTY</v>
      </c>
      <c r="B70" t="s">
        <v>327</v>
      </c>
    </row>
    <row r="71" spans="1:2" x14ac:dyDescent="0.2">
      <c r="A71" s="9090" t="str">
        <f>HYPERLINK("BORDER!A5", "BORDER")</f>
        <v>BORDER</v>
      </c>
      <c r="B71" t="s">
        <v>329</v>
      </c>
    </row>
    <row r="72" spans="1:2" x14ac:dyDescent="0.2">
      <c r="A72" s="9090" t="str">
        <f>HYPERLINK("DEPORT!A5", "DEPORT")</f>
        <v>DEPORT</v>
      </c>
      <c r="B72" t="s">
        <v>331</v>
      </c>
    </row>
    <row r="73" spans="1:2" x14ac:dyDescent="0.2">
      <c r="A73" s="9090" t="str">
        <f>HYPERLINK("REMARKS!A5", "REMARKS")</f>
        <v>REMARKS</v>
      </c>
      <c r="B73" t="s">
        <v>333</v>
      </c>
    </row>
    <row r="74" spans="1:2" x14ac:dyDescent="0.2">
      <c r="A74" s="9090" t="str">
        <f>HYPERLINK("OFFEND!A5", "OFFEND")</f>
        <v>OFFEND</v>
      </c>
      <c r="B74" t="s">
        <v>335</v>
      </c>
    </row>
    <row r="75" spans="1:2" x14ac:dyDescent="0.2">
      <c r="A75" s="9090" t="str">
        <f>HYPERLINK("APPRECIATE!A5", "APPRECIATE")</f>
        <v>APPRECIATE</v>
      </c>
      <c r="B75" t="s">
        <v>337</v>
      </c>
    </row>
    <row r="76" spans="1:2" x14ac:dyDescent="0.2">
      <c r="A76" s="9090" t="str">
        <f>HYPERLINK("CONTROL!A5", "CONTROL")</f>
        <v>CONTROL</v>
      </c>
      <c r="B76" t="s">
        <v>339</v>
      </c>
    </row>
    <row r="77" spans="1:2" x14ac:dyDescent="0.2">
      <c r="A77" s="9090" t="str">
        <f>HYPERLINK("MISCONDUCT!A5", "MISCONDUCT")</f>
        <v>MISCONDUCT</v>
      </c>
      <c r="B77" t="s">
        <v>341</v>
      </c>
    </row>
    <row r="78" spans="1:2" x14ac:dyDescent="0.2">
      <c r="A78" s="9090" t="str">
        <f>HYPERLINK("SEXADVANCE!A5", "SEXADVANCE")</f>
        <v>SEXADVANCE</v>
      </c>
      <c r="B78" t="s">
        <v>343</v>
      </c>
    </row>
    <row r="79" spans="1:2" x14ac:dyDescent="0.2">
      <c r="A79" s="9090" t="str">
        <f>HYPERLINK("SEXHARASS!A5", "SEXHARASS")</f>
        <v>SEXHARASS</v>
      </c>
      <c r="B79" t="s">
        <v>351</v>
      </c>
    </row>
    <row r="80" spans="1:2" x14ac:dyDescent="0.2">
      <c r="A80" s="9090" t="str">
        <f>HYPERLINK("INSTITUTION!A5", "INSTITUTION")</f>
        <v>INSTITUTION</v>
      </c>
      <c r="B80" t="s">
        <v>353</v>
      </c>
    </row>
    <row r="81" spans="1:2" x14ac:dyDescent="0.2">
      <c r="A81" s="9090" t="str">
        <f>HYPERLINK("SYSTEM!A5", "SYSTEM")</f>
        <v>SYSTEM</v>
      </c>
      <c r="B81" t="s">
        <v>356</v>
      </c>
    </row>
    <row r="82" spans="1:2" x14ac:dyDescent="0.2">
      <c r="A82" s="9090" t="str">
        <f>HYPERLINK("EMPATHY!A5", "EMPATHY")</f>
        <v>EMPATHY</v>
      </c>
      <c r="B82" t="s">
        <v>358</v>
      </c>
    </row>
    <row r="83" spans="1:2" x14ac:dyDescent="0.2">
      <c r="A83" s="9090" t="str">
        <f>HYPERLINK("FEAR!A5", "FEAR")</f>
        <v>FEAR</v>
      </c>
      <c r="B83" t="s">
        <v>360</v>
      </c>
    </row>
    <row r="84" spans="1:2" x14ac:dyDescent="0.2">
      <c r="A84" s="9090" t="str">
        <f>HYPERLINK("GENERATIONS!A5", "GENERATIONS")</f>
        <v>GENERATIONS</v>
      </c>
      <c r="B84" t="s">
        <v>362</v>
      </c>
    </row>
    <row r="85" spans="1:2" x14ac:dyDescent="0.2">
      <c r="A85" s="9090" t="str">
        <f>HYPERLINK("FAVORS!A5", "FAVORS")</f>
        <v>FAVORS</v>
      </c>
      <c r="B85" t="s">
        <v>364</v>
      </c>
    </row>
  </sheetData>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91</v>
      </c>
    </row>
    <row r="8" spans="1:52" ht="17" x14ac:dyDescent="0.2">
      <c r="A8" s="88" t="s">
        <v>92</v>
      </c>
    </row>
    <row r="9" spans="1:52" ht="51" x14ac:dyDescent="0.2">
      <c r="A9" s="99" t="s">
        <v>63</v>
      </c>
    </row>
    <row r="10" spans="1:52" ht="17" x14ac:dyDescent="0.2">
      <c r="A10" s="936" t="s">
        <v>64</v>
      </c>
      <c r="B10" s="983">
        <v>0.23415159260327301</v>
      </c>
      <c r="C10" s="938">
        <v>0.259243687786198</v>
      </c>
      <c r="D10" s="939">
        <v>0.21306330868649601</v>
      </c>
      <c r="E10" s="940">
        <v>0.18867300560667899</v>
      </c>
      <c r="F10" s="941">
        <v>0.21668555033943401</v>
      </c>
      <c r="G10" s="942">
        <v>0.19382979488925201</v>
      </c>
      <c r="H10" s="943">
        <v>0.28962211569852703</v>
      </c>
      <c r="I10" s="944">
        <v>0.27246612743433601</v>
      </c>
      <c r="J10" s="945">
        <v>0.16289175750839699</v>
      </c>
      <c r="K10" s="946">
        <v>0.21737312267369799</v>
      </c>
      <c r="L10" s="947">
        <v>0.26459160573549201</v>
      </c>
      <c r="M10" s="948">
        <v>0.32401383736832001</v>
      </c>
      <c r="N10" s="949">
        <v>0.24239514030852699</v>
      </c>
      <c r="O10" s="950">
        <v>0.18564867804273399</v>
      </c>
      <c r="P10" s="951">
        <v>0.28728047544178098</v>
      </c>
      <c r="Q10" s="952">
        <v>0.222058474940767</v>
      </c>
      <c r="R10" s="953">
        <v>0.27705080216285799</v>
      </c>
      <c r="S10" s="954">
        <v>0.13331198176395501</v>
      </c>
      <c r="T10" s="955">
        <v>0.231754327908028</v>
      </c>
      <c r="U10" s="956">
        <v>0.13394723915036399</v>
      </c>
      <c r="V10" s="986"/>
      <c r="W10" s="988"/>
      <c r="X10" s="990"/>
      <c r="Y10" s="992"/>
      <c r="Z10" s="957">
        <v>0.28019657822677702</v>
      </c>
      <c r="AA10" s="958">
        <v>0.24305848537875499</v>
      </c>
      <c r="AB10" s="959">
        <v>0.200151184724778</v>
      </c>
      <c r="AC10" s="960">
        <v>0.12219374066005501</v>
      </c>
      <c r="AD10" s="994"/>
      <c r="AE10" s="961">
        <v>0.17555249646551099</v>
      </c>
      <c r="AF10" s="962">
        <v>0.29007539241132102</v>
      </c>
      <c r="AG10" s="963">
        <v>0.270631844292684</v>
      </c>
      <c r="AH10" s="964">
        <v>0.44146953023213897</v>
      </c>
      <c r="AI10" s="965">
        <v>0.32530702187296701</v>
      </c>
      <c r="AJ10" s="966">
        <v>0.215122357644812</v>
      </c>
      <c r="AK10" s="967">
        <v>0.122378176775314</v>
      </c>
      <c r="AL10" s="968">
        <v>0.23891253429953199</v>
      </c>
      <c r="AM10" s="969">
        <v>0.24308342312794301</v>
      </c>
      <c r="AN10" s="970">
        <v>0.24670776889753501</v>
      </c>
      <c r="AO10" s="971">
        <v>0.17179316621604199</v>
      </c>
      <c r="AP10" s="996"/>
      <c r="AQ10" s="972">
        <v>0.24608570993159001</v>
      </c>
      <c r="AR10" s="973">
        <v>0.21006874384951399</v>
      </c>
      <c r="AS10" s="974">
        <v>0.15459204155679901</v>
      </c>
      <c r="AT10" s="975">
        <v>0.21141920011181001</v>
      </c>
      <c r="AU10" s="976">
        <v>0.202901965941057</v>
      </c>
      <c r="AV10" s="977">
        <v>0.17858737774612801</v>
      </c>
      <c r="AW10" s="978">
        <v>0.24477498414868301</v>
      </c>
      <c r="AX10" s="979">
        <v>0.32752651356474199</v>
      </c>
      <c r="AY10" s="980">
        <v>0.32602881032889403</v>
      </c>
      <c r="AZ10" s="981">
        <v>0.23710200993717701</v>
      </c>
    </row>
    <row r="11" spans="1:52" ht="17" x14ac:dyDescent="0.2">
      <c r="A11" s="936" t="s">
        <v>65</v>
      </c>
      <c r="B11" s="984">
        <v>0.37313162597097499</v>
      </c>
      <c r="C11" s="985">
        <v>0.411803609121423</v>
      </c>
      <c r="D11" s="985">
        <v>0.34063032409258698</v>
      </c>
      <c r="E11" s="985">
        <v>0.34092047902488098</v>
      </c>
      <c r="F11" s="985">
        <v>0.34679463521562398</v>
      </c>
      <c r="G11" s="985">
        <v>0.41938163520043098</v>
      </c>
      <c r="H11" s="985">
        <v>0.35688688478483799</v>
      </c>
      <c r="I11" s="985">
        <v>0.40930245538309801</v>
      </c>
      <c r="J11" s="985">
        <v>0.313134934668377</v>
      </c>
      <c r="K11" s="985">
        <v>0.34415874488985898</v>
      </c>
      <c r="L11" s="985">
        <v>0.420034961661918</v>
      </c>
      <c r="M11" s="985">
        <v>0.44612654133407598</v>
      </c>
      <c r="N11" s="985">
        <v>0.42044603207520898</v>
      </c>
      <c r="O11" s="985">
        <v>0.28539522572454001</v>
      </c>
      <c r="P11" s="985">
        <v>0.252592408229174</v>
      </c>
      <c r="Q11" s="985">
        <v>0.40552014252448998</v>
      </c>
      <c r="R11" s="985">
        <v>0.36696079361161099</v>
      </c>
      <c r="S11" s="985">
        <v>0.38080411213182602</v>
      </c>
      <c r="T11" s="985">
        <v>0.39301337253901403</v>
      </c>
      <c r="U11" s="985">
        <v>0.34105412537357299</v>
      </c>
      <c r="V11" s="987"/>
      <c r="W11" s="989"/>
      <c r="X11" s="991"/>
      <c r="Y11" s="993"/>
      <c r="Z11" s="985">
        <v>0.393093140203847</v>
      </c>
      <c r="AA11" s="985">
        <v>0.385760840963221</v>
      </c>
      <c r="AB11" s="985">
        <v>0.37132127797468101</v>
      </c>
      <c r="AC11" s="985">
        <v>0.33741814520180702</v>
      </c>
      <c r="AD11" s="995"/>
      <c r="AE11" s="985">
        <v>0.15257211598085199</v>
      </c>
      <c r="AF11" s="985">
        <v>0.37905217045001999</v>
      </c>
      <c r="AG11" s="985">
        <v>0.41782532595244298</v>
      </c>
      <c r="AH11" s="985">
        <v>0.308318105960663</v>
      </c>
      <c r="AI11" s="985">
        <v>0.29276811420131499</v>
      </c>
      <c r="AJ11" s="985">
        <v>0.37866713919095701</v>
      </c>
      <c r="AK11" s="985">
        <v>0.36236123239594897</v>
      </c>
      <c r="AL11" s="985">
        <v>0.35454781468398899</v>
      </c>
      <c r="AM11" s="985">
        <v>0.38897923512514798</v>
      </c>
      <c r="AN11" s="985">
        <v>0.42038602396172597</v>
      </c>
      <c r="AO11" s="985">
        <v>0.33169311312497302</v>
      </c>
      <c r="AP11" s="997"/>
      <c r="AQ11" s="985">
        <v>0.38809670976766603</v>
      </c>
      <c r="AR11" s="985">
        <v>0.29202613823814699</v>
      </c>
      <c r="AS11" s="985">
        <v>0.261727544206447</v>
      </c>
      <c r="AT11" s="985">
        <v>0.42797541962237301</v>
      </c>
      <c r="AU11" s="985">
        <v>0.28746495974595299</v>
      </c>
      <c r="AV11" s="985">
        <v>0.37782360839644802</v>
      </c>
      <c r="AW11" s="985">
        <v>0.41325634454828503</v>
      </c>
      <c r="AX11" s="985">
        <v>0.399923995139007</v>
      </c>
      <c r="AY11" s="985">
        <v>0.38411374993231101</v>
      </c>
      <c r="AZ11" s="982">
        <v>0.41316566202192101</v>
      </c>
    </row>
    <row r="12" spans="1:52" ht="17" x14ac:dyDescent="0.2">
      <c r="A12" s="936" t="s">
        <v>66</v>
      </c>
      <c r="B12" s="984">
        <v>0.233152865948484</v>
      </c>
      <c r="C12" s="985">
        <v>0.22229560999803899</v>
      </c>
      <c r="D12" s="985">
        <v>0.24227768770493599</v>
      </c>
      <c r="E12" s="985">
        <v>0.27373114380993002</v>
      </c>
      <c r="F12" s="985">
        <v>0.23671979427807299</v>
      </c>
      <c r="G12" s="985">
        <v>0.232978638860455</v>
      </c>
      <c r="H12" s="985">
        <v>0.20611512849244701</v>
      </c>
      <c r="I12" s="985">
        <v>0.221996275917028</v>
      </c>
      <c r="J12" s="985">
        <v>0.29017094922478298</v>
      </c>
      <c r="K12" s="985">
        <v>0.249336129324015</v>
      </c>
      <c r="L12" s="985">
        <v>0.20077299463781501</v>
      </c>
      <c r="M12" s="985">
        <v>0.16789749310066299</v>
      </c>
      <c r="N12" s="985">
        <v>0.20659945136545199</v>
      </c>
      <c r="O12" s="985">
        <v>0.28643563086830798</v>
      </c>
      <c r="P12" s="985">
        <v>0.30048746137642601</v>
      </c>
      <c r="Q12" s="985">
        <v>0.20370662350603</v>
      </c>
      <c r="R12" s="985">
        <v>0.21177207697181899</v>
      </c>
      <c r="S12" s="985">
        <v>0.262464166578328</v>
      </c>
      <c r="T12" s="985">
        <v>0.25462472938733499</v>
      </c>
      <c r="U12" s="985">
        <v>0.323431159488899</v>
      </c>
      <c r="V12" s="987"/>
      <c r="W12" s="989"/>
      <c r="X12" s="991"/>
      <c r="Y12" s="993"/>
      <c r="Z12" s="985">
        <v>0.23214822843629401</v>
      </c>
      <c r="AA12" s="985">
        <v>0.23682095518035301</v>
      </c>
      <c r="AB12" s="985">
        <v>0.23081362656677301</v>
      </c>
      <c r="AC12" s="985">
        <v>0.26783381685476598</v>
      </c>
      <c r="AD12" s="995"/>
      <c r="AE12" s="985">
        <v>0.16777248637878101</v>
      </c>
      <c r="AF12" s="985">
        <v>0.16209048004870499</v>
      </c>
      <c r="AG12" s="985">
        <v>0.22237819180221299</v>
      </c>
      <c r="AH12" s="985">
        <v>0.14749110257103601</v>
      </c>
      <c r="AI12" s="985">
        <v>0.32514529058711999</v>
      </c>
      <c r="AJ12" s="985">
        <v>0.23405283149838099</v>
      </c>
      <c r="AK12" s="985">
        <v>0.25001715736737401</v>
      </c>
      <c r="AL12" s="985">
        <v>0.22961338174431101</v>
      </c>
      <c r="AM12" s="985">
        <v>0.22256636304212399</v>
      </c>
      <c r="AN12" s="985">
        <v>0.19518813815639299</v>
      </c>
      <c r="AO12" s="985">
        <v>0.31507858093108199</v>
      </c>
      <c r="AP12" s="997"/>
      <c r="AQ12" s="985">
        <v>0.22783557225299</v>
      </c>
      <c r="AR12" s="985">
        <v>0.21021316965075901</v>
      </c>
      <c r="AS12" s="985">
        <v>0.29559852648642698</v>
      </c>
      <c r="AT12" s="985">
        <v>0.221636739130112</v>
      </c>
      <c r="AU12" s="985">
        <v>0.26673759719407603</v>
      </c>
      <c r="AV12" s="985">
        <v>0.247702486011562</v>
      </c>
      <c r="AW12" s="985">
        <v>0.223829696307288</v>
      </c>
      <c r="AX12" s="985">
        <v>0.20037235123577901</v>
      </c>
      <c r="AY12" s="985">
        <v>0.230977095726388</v>
      </c>
      <c r="AZ12" s="982">
        <v>0.18868663671013899</v>
      </c>
    </row>
    <row r="13" spans="1:52" ht="17" x14ac:dyDescent="0.2">
      <c r="A13" s="936" t="s">
        <v>67</v>
      </c>
      <c r="B13" s="984">
        <v>0.159563915477267</v>
      </c>
      <c r="C13" s="985">
        <v>0.10665709309434</v>
      </c>
      <c r="D13" s="985">
        <v>0.204028679515982</v>
      </c>
      <c r="E13" s="985">
        <v>0.196675371558511</v>
      </c>
      <c r="F13" s="985">
        <v>0.19980002016686799</v>
      </c>
      <c r="G13" s="985">
        <v>0.15380993104986199</v>
      </c>
      <c r="H13" s="985">
        <v>0.147375871024188</v>
      </c>
      <c r="I13" s="985">
        <v>9.6235141265537005E-2</v>
      </c>
      <c r="J13" s="985">
        <v>0.23380235859844301</v>
      </c>
      <c r="K13" s="985">
        <v>0.189132003112429</v>
      </c>
      <c r="L13" s="985">
        <v>0.114600437964775</v>
      </c>
      <c r="M13" s="985">
        <v>6.1962128196940601E-2</v>
      </c>
      <c r="N13" s="985">
        <v>0.13055937625081199</v>
      </c>
      <c r="O13" s="985">
        <v>0.24252046536441901</v>
      </c>
      <c r="P13" s="985">
        <v>0.15963965495262</v>
      </c>
      <c r="Q13" s="985">
        <v>0.168714759028714</v>
      </c>
      <c r="R13" s="985">
        <v>0.144216327253712</v>
      </c>
      <c r="S13" s="985">
        <v>0.22341973952589</v>
      </c>
      <c r="T13" s="985">
        <v>0.120607570165622</v>
      </c>
      <c r="U13" s="985">
        <v>0.20156747598716299</v>
      </c>
      <c r="V13" s="987"/>
      <c r="W13" s="989"/>
      <c r="X13" s="991"/>
      <c r="Y13" s="993"/>
      <c r="Z13" s="985">
        <v>9.4562053133081594E-2</v>
      </c>
      <c r="AA13" s="985">
        <v>0.134359718477671</v>
      </c>
      <c r="AB13" s="985">
        <v>0.19771391073376801</v>
      </c>
      <c r="AC13" s="985">
        <v>0.27255429728337199</v>
      </c>
      <c r="AD13" s="995"/>
      <c r="AE13" s="985">
        <v>0.50410290117485601</v>
      </c>
      <c r="AF13" s="985">
        <v>0.168781957089954</v>
      </c>
      <c r="AG13" s="985">
        <v>8.9164637952659803E-2</v>
      </c>
      <c r="AH13" s="985">
        <v>0.102721261236162</v>
      </c>
      <c r="AI13" s="985">
        <v>5.6779573338597497E-2</v>
      </c>
      <c r="AJ13" s="985">
        <v>0.17215767166585</v>
      </c>
      <c r="AK13" s="985">
        <v>0.26524343346136298</v>
      </c>
      <c r="AL13" s="985">
        <v>0.17692626927216801</v>
      </c>
      <c r="AM13" s="985">
        <v>0.14537097870478499</v>
      </c>
      <c r="AN13" s="985">
        <v>0.13771806898434599</v>
      </c>
      <c r="AO13" s="985">
        <v>0.18143513972790301</v>
      </c>
      <c r="AP13" s="997"/>
      <c r="AQ13" s="985">
        <v>0.13798200804775401</v>
      </c>
      <c r="AR13" s="985">
        <v>0.28769194826158101</v>
      </c>
      <c r="AS13" s="985">
        <v>0.288081887750326</v>
      </c>
      <c r="AT13" s="985">
        <v>0.13896864113570501</v>
      </c>
      <c r="AU13" s="985">
        <v>0.24289547711891399</v>
      </c>
      <c r="AV13" s="985">
        <v>0.195886527845862</v>
      </c>
      <c r="AW13" s="985">
        <v>0.118138974995743</v>
      </c>
      <c r="AX13" s="985">
        <v>7.21771400604721E-2</v>
      </c>
      <c r="AY13" s="985">
        <v>5.8880344012406903E-2</v>
      </c>
      <c r="AZ13" s="982">
        <v>0.16104569133076299</v>
      </c>
    </row>
    <row r="14" spans="1:52" ht="17" x14ac:dyDescent="0.2">
      <c r="A14" s="937" t="s">
        <v>68</v>
      </c>
      <c r="B14" s="935">
        <v>1520</v>
      </c>
      <c r="C14" s="998">
        <v>660</v>
      </c>
      <c r="D14" s="999">
        <v>860</v>
      </c>
      <c r="E14" s="1000">
        <v>254</v>
      </c>
      <c r="F14" s="1001">
        <v>376</v>
      </c>
      <c r="G14" s="1002">
        <v>240</v>
      </c>
      <c r="H14" s="1003">
        <v>297</v>
      </c>
      <c r="I14" s="1004">
        <v>353</v>
      </c>
      <c r="J14" s="1005">
        <v>242</v>
      </c>
      <c r="K14" s="1006">
        <v>574</v>
      </c>
      <c r="L14" s="1007">
        <v>427</v>
      </c>
      <c r="M14" s="1008">
        <v>277</v>
      </c>
      <c r="N14" s="1009">
        <v>1041</v>
      </c>
      <c r="O14" s="1010">
        <v>236</v>
      </c>
      <c r="P14" s="1011">
        <v>149</v>
      </c>
      <c r="Q14" s="1012">
        <v>93</v>
      </c>
      <c r="R14" s="1013">
        <v>871</v>
      </c>
      <c r="S14" s="1014">
        <v>262</v>
      </c>
      <c r="T14" s="1015">
        <v>256</v>
      </c>
      <c r="U14" s="1016">
        <v>90</v>
      </c>
      <c r="V14" s="1017">
        <v>18</v>
      </c>
      <c r="W14" s="1018">
        <v>9</v>
      </c>
      <c r="X14" s="1019">
        <v>6</v>
      </c>
      <c r="Y14" s="1020">
        <v>8</v>
      </c>
      <c r="Z14" s="1021">
        <v>473</v>
      </c>
      <c r="AA14" s="1022">
        <v>511</v>
      </c>
      <c r="AB14" s="1023">
        <v>422</v>
      </c>
      <c r="AC14" s="1024">
        <v>51</v>
      </c>
      <c r="AD14" s="912">
        <v>20</v>
      </c>
      <c r="AE14" s="913">
        <v>43</v>
      </c>
      <c r="AF14" s="914">
        <v>114</v>
      </c>
      <c r="AG14" s="915">
        <v>168</v>
      </c>
      <c r="AH14" s="916">
        <v>79</v>
      </c>
      <c r="AI14" s="917">
        <v>80</v>
      </c>
      <c r="AJ14" s="918">
        <v>1069</v>
      </c>
      <c r="AK14" s="919">
        <v>44</v>
      </c>
      <c r="AL14" s="920">
        <v>504</v>
      </c>
      <c r="AM14" s="921">
        <v>612</v>
      </c>
      <c r="AN14" s="922">
        <v>191</v>
      </c>
      <c r="AO14" s="923">
        <v>203</v>
      </c>
      <c r="AP14" s="924">
        <v>10</v>
      </c>
      <c r="AQ14" s="925">
        <v>1200</v>
      </c>
      <c r="AR14" s="926">
        <v>61</v>
      </c>
      <c r="AS14" s="927">
        <v>143</v>
      </c>
      <c r="AT14" s="928">
        <v>112</v>
      </c>
      <c r="AU14" s="929">
        <v>295</v>
      </c>
      <c r="AV14" s="930">
        <v>408</v>
      </c>
      <c r="AW14" s="931">
        <v>338</v>
      </c>
      <c r="AX14" s="932">
        <v>202</v>
      </c>
      <c r="AY14" s="933">
        <v>118</v>
      </c>
      <c r="AZ14" s="934">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94</v>
      </c>
    </row>
    <row r="8" spans="1:52" ht="17" x14ac:dyDescent="0.2">
      <c r="A8" s="88" t="s">
        <v>95</v>
      </c>
    </row>
    <row r="9" spans="1:52" ht="51" x14ac:dyDescent="0.2">
      <c r="A9" s="99" t="s">
        <v>63</v>
      </c>
    </row>
    <row r="10" spans="1:52" ht="17" x14ac:dyDescent="0.2">
      <c r="A10" s="1136" t="s">
        <v>64</v>
      </c>
      <c r="B10" s="1070">
        <v>3.5787790591167101E-2</v>
      </c>
      <c r="C10" s="1025">
        <v>4.6229156044962701E-2</v>
      </c>
      <c r="D10" s="1026">
        <v>2.69917472296556E-2</v>
      </c>
      <c r="E10" s="1027">
        <v>4.7316223847653299E-2</v>
      </c>
      <c r="F10" s="1028">
        <v>4.7588097176489402E-2</v>
      </c>
      <c r="G10" s="1029">
        <v>2.07100334249718E-2</v>
      </c>
      <c r="H10" s="1030">
        <v>3.2641396889977498E-2</v>
      </c>
      <c r="I10" s="1031">
        <v>2.6881314814854701E-2</v>
      </c>
      <c r="J10" s="1032">
        <v>5.4765389917136101E-2</v>
      </c>
      <c r="K10" s="1033">
        <v>4.32269622059143E-2</v>
      </c>
      <c r="L10" s="1034">
        <v>2.35419325275797E-2</v>
      </c>
      <c r="M10" s="1035">
        <v>1.1988685907294599E-2</v>
      </c>
      <c r="N10" s="1036">
        <v>3.2316940673085902E-2</v>
      </c>
      <c r="O10" s="1037">
        <v>4.4574938048891899E-2</v>
      </c>
      <c r="P10" s="1038">
        <v>3.8508841687357E-2</v>
      </c>
      <c r="Q10" s="1039">
        <v>3.6719791576167699E-2</v>
      </c>
      <c r="R10" s="1040">
        <v>3.8564287884677799E-2</v>
      </c>
      <c r="S10" s="1041">
        <v>1.8869073529842999E-2</v>
      </c>
      <c r="T10" s="1042">
        <v>3.5305638808925802E-2</v>
      </c>
      <c r="U10" s="1043">
        <v>6.3707116354348503E-2</v>
      </c>
      <c r="V10" s="1073"/>
      <c r="W10" s="1075"/>
      <c r="X10" s="1077"/>
      <c r="Y10" s="1079"/>
      <c r="Z10" s="1044">
        <v>2.5309349458573601E-2</v>
      </c>
      <c r="AA10" s="1045">
        <v>3.5425729033615502E-2</v>
      </c>
      <c r="AB10" s="1046">
        <v>3.9342913674503599E-2</v>
      </c>
      <c r="AC10" s="1047">
        <v>1.1180762805043499E-2</v>
      </c>
      <c r="AD10" s="1081"/>
      <c r="AE10" s="1048">
        <v>2.5396648229448301E-2</v>
      </c>
      <c r="AF10" s="1049">
        <v>2.0051915118688798E-2</v>
      </c>
      <c r="AG10" s="1050">
        <v>1.3553768340038E-2</v>
      </c>
      <c r="AH10" s="1051">
        <v>7.3320823671121499E-2</v>
      </c>
      <c r="AI10" s="1052">
        <v>6.9596777741969595E-2</v>
      </c>
      <c r="AJ10" s="1053">
        <v>3.3844970061919298E-2</v>
      </c>
      <c r="AK10" s="1054">
        <v>8.1385084686398795E-2</v>
      </c>
      <c r="AL10" s="1055">
        <v>3.49813403785601E-2</v>
      </c>
      <c r="AM10" s="1056">
        <v>3.64282699742456E-2</v>
      </c>
      <c r="AN10" s="1057">
        <v>3.1752379855427601E-2</v>
      </c>
      <c r="AO10" s="1058">
        <v>3.9471031398252997E-2</v>
      </c>
      <c r="AP10" s="1083"/>
      <c r="AQ10" s="1059">
        <v>3.1833084420892603E-2</v>
      </c>
      <c r="AR10" s="1060">
        <v>4.2068970399790399E-2</v>
      </c>
      <c r="AS10" s="1061">
        <v>5.7960141915470602E-2</v>
      </c>
      <c r="AT10" s="1062">
        <v>3.9167728515587197E-2</v>
      </c>
      <c r="AU10" s="1063">
        <v>3.7249613960899902E-2</v>
      </c>
      <c r="AV10" s="1064">
        <v>4.1666500818956002E-2</v>
      </c>
      <c r="AW10" s="1065">
        <v>3.0956278289933501E-2</v>
      </c>
      <c r="AX10" s="1066">
        <v>1.9721343160392001E-2</v>
      </c>
      <c r="AY10" s="1067">
        <v>3.5905232982466798E-2</v>
      </c>
      <c r="AZ10" s="1068">
        <v>4.7322246200537398E-2</v>
      </c>
    </row>
    <row r="11" spans="1:52" ht="17" x14ac:dyDescent="0.2">
      <c r="A11" s="1136" t="s">
        <v>65</v>
      </c>
      <c r="B11" s="1071">
        <v>0.133845838211615</v>
      </c>
      <c r="C11" s="1072">
        <v>0.15224603721730001</v>
      </c>
      <c r="D11" s="1072">
        <v>0.11834509273626</v>
      </c>
      <c r="E11" s="1072">
        <v>0.15879402356066899</v>
      </c>
      <c r="F11" s="1072">
        <v>9.6228994294167106E-2</v>
      </c>
      <c r="G11" s="1072">
        <v>0.171335614406361</v>
      </c>
      <c r="H11" s="1072">
        <v>0.13082073261313501</v>
      </c>
      <c r="I11" s="1072">
        <v>0.13489496132779699</v>
      </c>
      <c r="J11" s="1072">
        <v>0.120478782423803</v>
      </c>
      <c r="K11" s="1072">
        <v>0.13709264491326101</v>
      </c>
      <c r="L11" s="1072">
        <v>0.108731354295167</v>
      </c>
      <c r="M11" s="1072">
        <v>0.184598169530822</v>
      </c>
      <c r="N11" s="1072">
        <v>0.139442881418604</v>
      </c>
      <c r="O11" s="1072">
        <v>0.115147264319751</v>
      </c>
      <c r="P11" s="1072">
        <v>0.113849852183256</v>
      </c>
      <c r="Q11" s="1072">
        <v>0.17602332218922301</v>
      </c>
      <c r="R11" s="1072">
        <v>0.133841421155976</v>
      </c>
      <c r="S11" s="1072">
        <v>0.13052011370462499</v>
      </c>
      <c r="T11" s="1072">
        <v>0.14221520048514499</v>
      </c>
      <c r="U11" s="1072">
        <v>0.153953944810855</v>
      </c>
      <c r="V11" s="1074"/>
      <c r="W11" s="1076"/>
      <c r="X11" s="1078"/>
      <c r="Y11" s="1080"/>
      <c r="Z11" s="1072">
        <v>0.132944420818985</v>
      </c>
      <c r="AA11" s="1072">
        <v>0.127798602819965</v>
      </c>
      <c r="AB11" s="1072">
        <v>0.14307662685838499</v>
      </c>
      <c r="AC11" s="1072">
        <v>0.11371290673314099</v>
      </c>
      <c r="AD11" s="1082"/>
      <c r="AE11" s="1072">
        <v>0.100017775793503</v>
      </c>
      <c r="AF11" s="1072">
        <v>0.14065735192350401</v>
      </c>
      <c r="AG11" s="1072">
        <v>0.11930669020457001</v>
      </c>
      <c r="AH11" s="1072">
        <v>8.4212150760549206E-2</v>
      </c>
      <c r="AI11" s="1072">
        <v>0.152909795564519</v>
      </c>
      <c r="AJ11" s="1072">
        <v>0.13549082305281601</v>
      </c>
      <c r="AK11" s="1072">
        <v>0.132750692802662</v>
      </c>
      <c r="AL11" s="1072">
        <v>0.13246755256694601</v>
      </c>
      <c r="AM11" s="1072">
        <v>0.14331686964392601</v>
      </c>
      <c r="AN11" s="1072">
        <v>0.104885342479486</v>
      </c>
      <c r="AO11" s="1072">
        <v>0.14269417665477599</v>
      </c>
      <c r="AP11" s="1084"/>
      <c r="AQ11" s="1072">
        <v>0.12774122664742801</v>
      </c>
      <c r="AR11" s="1072">
        <v>0.13603494538014399</v>
      </c>
      <c r="AS11" s="1072">
        <v>0.14485043338022699</v>
      </c>
      <c r="AT11" s="1072">
        <v>0.20672971843781099</v>
      </c>
      <c r="AU11" s="1072">
        <v>0.12264485327432</v>
      </c>
      <c r="AV11" s="1072">
        <v>0.12709067624072301</v>
      </c>
      <c r="AW11" s="1072">
        <v>0.15169065028793399</v>
      </c>
      <c r="AX11" s="1072">
        <v>0.13693006723267601</v>
      </c>
      <c r="AY11" s="1072">
        <v>0.138286021587984</v>
      </c>
      <c r="AZ11" s="1069">
        <v>0.129949236033328</v>
      </c>
    </row>
    <row r="12" spans="1:52" ht="17" x14ac:dyDescent="0.2">
      <c r="A12" s="1136" t="s">
        <v>66</v>
      </c>
      <c r="B12" s="1071">
        <v>0.38657617943577599</v>
      </c>
      <c r="C12" s="1072">
        <v>0.43239676279236799</v>
      </c>
      <c r="D12" s="1072">
        <v>0.347975879519273</v>
      </c>
      <c r="E12" s="1072">
        <v>0.459556408141157</v>
      </c>
      <c r="F12" s="1072">
        <v>0.381268555630008</v>
      </c>
      <c r="G12" s="1072">
        <v>0.38178161033207397</v>
      </c>
      <c r="H12" s="1072">
        <v>0.33853284383027998</v>
      </c>
      <c r="I12" s="1072">
        <v>0.38404359395126503</v>
      </c>
      <c r="J12" s="1072">
        <v>0.312724444446844</v>
      </c>
      <c r="K12" s="1072">
        <v>0.38439287767776098</v>
      </c>
      <c r="L12" s="1072">
        <v>0.43065565093772801</v>
      </c>
      <c r="M12" s="1072">
        <v>0.43139727168869901</v>
      </c>
      <c r="N12" s="1072">
        <v>0.40761630358783602</v>
      </c>
      <c r="O12" s="1072">
        <v>0.30667235908485502</v>
      </c>
      <c r="P12" s="1072">
        <v>0.41500081951788098</v>
      </c>
      <c r="Q12" s="1072">
        <v>0.38981756479190299</v>
      </c>
      <c r="R12" s="1072">
        <v>0.40083618789880998</v>
      </c>
      <c r="S12" s="1072">
        <v>0.37715592584990898</v>
      </c>
      <c r="T12" s="1072">
        <v>0.40046520861816298</v>
      </c>
      <c r="U12" s="1072">
        <v>0.283078009555009</v>
      </c>
      <c r="V12" s="1074"/>
      <c r="W12" s="1076"/>
      <c r="X12" s="1078"/>
      <c r="Y12" s="1080"/>
      <c r="Z12" s="1072">
        <v>0.432775484379538</v>
      </c>
      <c r="AA12" s="1072">
        <v>0.42338782911092798</v>
      </c>
      <c r="AB12" s="1072">
        <v>0.349894194775909</v>
      </c>
      <c r="AC12" s="1072">
        <v>0.18579527025786499</v>
      </c>
      <c r="AD12" s="1082"/>
      <c r="AE12" s="1072">
        <v>0.238683433787236</v>
      </c>
      <c r="AF12" s="1072">
        <v>0.42867568531366101</v>
      </c>
      <c r="AG12" s="1072">
        <v>0.40875559210421902</v>
      </c>
      <c r="AH12" s="1072">
        <v>0.49634133350814102</v>
      </c>
      <c r="AI12" s="1072">
        <v>0.37318542848682501</v>
      </c>
      <c r="AJ12" s="1072">
        <v>0.382249315944239</v>
      </c>
      <c r="AK12" s="1072">
        <v>0.27371562314374998</v>
      </c>
      <c r="AL12" s="1072">
        <v>0.36052015546759097</v>
      </c>
      <c r="AM12" s="1072">
        <v>0.424198135665318</v>
      </c>
      <c r="AN12" s="1072">
        <v>0.42858247428177698</v>
      </c>
      <c r="AO12" s="1072">
        <v>0.31388686589395098</v>
      </c>
      <c r="AP12" s="1084"/>
      <c r="AQ12" s="1072">
        <v>0.39703215706526401</v>
      </c>
      <c r="AR12" s="1072">
        <v>0.27407344476775097</v>
      </c>
      <c r="AS12" s="1072">
        <v>0.34068587855091997</v>
      </c>
      <c r="AT12" s="1072">
        <v>0.406202188920393</v>
      </c>
      <c r="AU12" s="1072">
        <v>0.29113697376167003</v>
      </c>
      <c r="AV12" s="1072">
        <v>0.40070531714394297</v>
      </c>
      <c r="AW12" s="1072">
        <v>0.41945087821909199</v>
      </c>
      <c r="AX12" s="1072">
        <v>0.42847662617221699</v>
      </c>
      <c r="AY12" s="1072">
        <v>0.463092908017463</v>
      </c>
      <c r="AZ12" s="1069">
        <v>0.37283153119893597</v>
      </c>
    </row>
    <row r="13" spans="1:52" ht="17" x14ac:dyDescent="0.2">
      <c r="A13" s="1136" t="s">
        <v>67</v>
      </c>
      <c r="B13" s="1071">
        <v>0.44379019176144202</v>
      </c>
      <c r="C13" s="1072">
        <v>0.36912804394537002</v>
      </c>
      <c r="D13" s="1072">
        <v>0.50668728051481104</v>
      </c>
      <c r="E13" s="1072">
        <v>0.33433334445052099</v>
      </c>
      <c r="F13" s="1072">
        <v>0.47491435289933498</v>
      </c>
      <c r="G13" s="1072">
        <v>0.42617274183659298</v>
      </c>
      <c r="H13" s="1072">
        <v>0.49800502666660701</v>
      </c>
      <c r="I13" s="1072">
        <v>0.45418012990608198</v>
      </c>
      <c r="J13" s="1072">
        <v>0.51203138321221697</v>
      </c>
      <c r="K13" s="1072">
        <v>0.43528751520306502</v>
      </c>
      <c r="L13" s="1072">
        <v>0.43707106223952502</v>
      </c>
      <c r="M13" s="1072">
        <v>0.37201587287318499</v>
      </c>
      <c r="N13" s="1072">
        <v>0.42062387432047399</v>
      </c>
      <c r="O13" s="1072">
        <v>0.533605438546502</v>
      </c>
      <c r="P13" s="1072">
        <v>0.432640486611506</v>
      </c>
      <c r="Q13" s="1072">
        <v>0.397439321442706</v>
      </c>
      <c r="R13" s="1072">
        <v>0.42675810306053702</v>
      </c>
      <c r="S13" s="1072">
        <v>0.47345488691562299</v>
      </c>
      <c r="T13" s="1072">
        <v>0.42201395208776699</v>
      </c>
      <c r="U13" s="1072">
        <v>0.49926092927978799</v>
      </c>
      <c r="V13" s="1074"/>
      <c r="W13" s="1076"/>
      <c r="X13" s="1078"/>
      <c r="Y13" s="1080"/>
      <c r="Z13" s="1072">
        <v>0.40897074534290301</v>
      </c>
      <c r="AA13" s="1072">
        <v>0.41338783903549098</v>
      </c>
      <c r="AB13" s="1072">
        <v>0.467686264691202</v>
      </c>
      <c r="AC13" s="1072">
        <v>0.68931106020395005</v>
      </c>
      <c r="AD13" s="1082"/>
      <c r="AE13" s="1072">
        <v>0.635902142189812</v>
      </c>
      <c r="AF13" s="1072">
        <v>0.41061504764414603</v>
      </c>
      <c r="AG13" s="1072">
        <v>0.45838394935117299</v>
      </c>
      <c r="AH13" s="1072">
        <v>0.34612569206018801</v>
      </c>
      <c r="AI13" s="1072">
        <v>0.404307998206685</v>
      </c>
      <c r="AJ13" s="1072">
        <v>0.44841489094102599</v>
      </c>
      <c r="AK13" s="1072">
        <v>0.51214859936718904</v>
      </c>
      <c r="AL13" s="1072">
        <v>0.472030951586903</v>
      </c>
      <c r="AM13" s="1072">
        <v>0.39605672471651099</v>
      </c>
      <c r="AN13" s="1072">
        <v>0.43477980338330902</v>
      </c>
      <c r="AO13" s="1072">
        <v>0.50394792605301997</v>
      </c>
      <c r="AP13" s="1084"/>
      <c r="AQ13" s="1072">
        <v>0.443393531866415</v>
      </c>
      <c r="AR13" s="1072">
        <v>0.54782263945231502</v>
      </c>
      <c r="AS13" s="1072">
        <v>0.45650354615338201</v>
      </c>
      <c r="AT13" s="1072">
        <v>0.34790036412620901</v>
      </c>
      <c r="AU13" s="1072">
        <v>0.54896855900311003</v>
      </c>
      <c r="AV13" s="1072">
        <v>0.43053750579637801</v>
      </c>
      <c r="AW13" s="1072">
        <v>0.39790219320303999</v>
      </c>
      <c r="AX13" s="1072">
        <v>0.414871963434715</v>
      </c>
      <c r="AY13" s="1072">
        <v>0.36271583741208602</v>
      </c>
      <c r="AZ13" s="1069">
        <v>0.44989698656719901</v>
      </c>
    </row>
    <row r="14" spans="1:52" ht="17" x14ac:dyDescent="0.2">
      <c r="A14" s="1137" t="s">
        <v>68</v>
      </c>
      <c r="B14" s="1135">
        <v>1520</v>
      </c>
      <c r="C14" s="1085">
        <v>660</v>
      </c>
      <c r="D14" s="1086">
        <v>860</v>
      </c>
      <c r="E14" s="1087">
        <v>254</v>
      </c>
      <c r="F14" s="1088">
        <v>376</v>
      </c>
      <c r="G14" s="1089">
        <v>240</v>
      </c>
      <c r="H14" s="1090">
        <v>296</v>
      </c>
      <c r="I14" s="1091">
        <v>354</v>
      </c>
      <c r="J14" s="1092">
        <v>243</v>
      </c>
      <c r="K14" s="1093">
        <v>574</v>
      </c>
      <c r="L14" s="1094">
        <v>426</v>
      </c>
      <c r="M14" s="1095">
        <v>277</v>
      </c>
      <c r="N14" s="1096">
        <v>1042</v>
      </c>
      <c r="O14" s="1097">
        <v>235</v>
      </c>
      <c r="P14" s="1098">
        <v>149</v>
      </c>
      <c r="Q14" s="1099">
        <v>93</v>
      </c>
      <c r="R14" s="1100">
        <v>870</v>
      </c>
      <c r="S14" s="1101">
        <v>262</v>
      </c>
      <c r="T14" s="1102">
        <v>257</v>
      </c>
      <c r="U14" s="1103">
        <v>90</v>
      </c>
      <c r="V14" s="1104">
        <v>18</v>
      </c>
      <c r="W14" s="1105">
        <v>9</v>
      </c>
      <c r="X14" s="1106">
        <v>6</v>
      </c>
      <c r="Y14" s="1107">
        <v>8</v>
      </c>
      <c r="Z14" s="1108">
        <v>473</v>
      </c>
      <c r="AA14" s="1109">
        <v>511</v>
      </c>
      <c r="AB14" s="1110">
        <v>421</v>
      </c>
      <c r="AC14" s="1111">
        <v>52</v>
      </c>
      <c r="AD14" s="1112">
        <v>20</v>
      </c>
      <c r="AE14" s="1113">
        <v>43</v>
      </c>
      <c r="AF14" s="1114">
        <v>113</v>
      </c>
      <c r="AG14" s="1115">
        <v>169</v>
      </c>
      <c r="AH14" s="1116">
        <v>79</v>
      </c>
      <c r="AI14" s="1117">
        <v>80</v>
      </c>
      <c r="AJ14" s="1118">
        <v>1069</v>
      </c>
      <c r="AK14" s="1119">
        <v>44</v>
      </c>
      <c r="AL14" s="1120">
        <v>505</v>
      </c>
      <c r="AM14" s="1121">
        <v>612</v>
      </c>
      <c r="AN14" s="1122">
        <v>191</v>
      </c>
      <c r="AO14" s="1123">
        <v>202</v>
      </c>
      <c r="AP14" s="1124">
        <v>10</v>
      </c>
      <c r="AQ14" s="1125">
        <v>1200</v>
      </c>
      <c r="AR14" s="1126">
        <v>61</v>
      </c>
      <c r="AS14" s="1127">
        <v>143</v>
      </c>
      <c r="AT14" s="1128">
        <v>112</v>
      </c>
      <c r="AU14" s="1129">
        <v>294</v>
      </c>
      <c r="AV14" s="1130">
        <v>410</v>
      </c>
      <c r="AW14" s="1131">
        <v>338</v>
      </c>
      <c r="AX14" s="1132">
        <v>202</v>
      </c>
      <c r="AY14" s="1133">
        <v>117</v>
      </c>
      <c r="AZ14" s="1134">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97</v>
      </c>
    </row>
    <row r="8" spans="1:52" ht="17" x14ac:dyDescent="0.2">
      <c r="A8" s="88" t="s">
        <v>98</v>
      </c>
    </row>
    <row r="9" spans="1:52" ht="51" x14ac:dyDescent="0.2">
      <c r="A9" s="99" t="s">
        <v>63</v>
      </c>
    </row>
    <row r="10" spans="1:52" ht="17" x14ac:dyDescent="0.2">
      <c r="A10" s="1249" t="s">
        <v>64</v>
      </c>
      <c r="B10" s="1183">
        <v>0.21146037874818599</v>
      </c>
      <c r="C10" s="1138">
        <v>0.22968606375071399</v>
      </c>
      <c r="D10" s="1139">
        <v>0.19606958393017601</v>
      </c>
      <c r="E10" s="1140">
        <v>0.176828780711063</v>
      </c>
      <c r="F10" s="1141">
        <v>0.15636326788704399</v>
      </c>
      <c r="G10" s="1142">
        <v>0.22632254046927899</v>
      </c>
      <c r="H10" s="1143">
        <v>0.26983396714284902</v>
      </c>
      <c r="I10" s="1144">
        <v>0.2423631044747</v>
      </c>
      <c r="J10" s="1145">
        <v>0.17380875375862601</v>
      </c>
      <c r="K10" s="1146">
        <v>0.240233323556693</v>
      </c>
      <c r="L10" s="1147">
        <v>0.189501970499139</v>
      </c>
      <c r="M10" s="1148">
        <v>0.24199487293532901</v>
      </c>
      <c r="N10" s="1149">
        <v>0.20089367173297501</v>
      </c>
      <c r="O10" s="1150">
        <v>0.235652104500059</v>
      </c>
      <c r="P10" s="1151">
        <v>0.231849500094093</v>
      </c>
      <c r="Q10" s="1152">
        <v>0.20207415606689</v>
      </c>
      <c r="R10" s="1153">
        <v>0.266730615298163</v>
      </c>
      <c r="S10" s="1154">
        <v>0.116319064620825</v>
      </c>
      <c r="T10" s="1155">
        <v>0.176784279835872</v>
      </c>
      <c r="U10" s="1156">
        <v>0.114178907467455</v>
      </c>
      <c r="V10" s="1186"/>
      <c r="W10" s="1188"/>
      <c r="X10" s="1190"/>
      <c r="Y10" s="1192"/>
      <c r="Z10" s="1157">
        <v>0.251542641649034</v>
      </c>
      <c r="AA10" s="1158">
        <v>0.20975405362455901</v>
      </c>
      <c r="AB10" s="1159">
        <v>0.196674220287019</v>
      </c>
      <c r="AC10" s="1160">
        <v>8.6457629988352103E-2</v>
      </c>
      <c r="AD10" s="1194"/>
      <c r="AE10" s="1161">
        <v>0.106045009962712</v>
      </c>
      <c r="AF10" s="1162">
        <v>0.25192783934595803</v>
      </c>
      <c r="AG10" s="1163">
        <v>0.17708927998780799</v>
      </c>
      <c r="AH10" s="1164">
        <v>0.245885878011674</v>
      </c>
      <c r="AI10" s="1165">
        <v>0.302229394423363</v>
      </c>
      <c r="AJ10" s="1166">
        <v>0.207403712188269</v>
      </c>
      <c r="AK10" s="1167">
        <v>0.103751192141216</v>
      </c>
      <c r="AL10" s="1168">
        <v>0.22942739268977699</v>
      </c>
      <c r="AM10" s="1169">
        <v>0.214903796972788</v>
      </c>
      <c r="AN10" s="1170">
        <v>0.21068999276924899</v>
      </c>
      <c r="AO10" s="1171">
        <v>0.14315408597266399</v>
      </c>
      <c r="AP10" s="1196"/>
      <c r="AQ10" s="1172">
        <v>0.228571060027706</v>
      </c>
      <c r="AR10" s="1173">
        <v>0.12825011150521401</v>
      </c>
      <c r="AS10" s="1174">
        <v>0.14116110262524201</v>
      </c>
      <c r="AT10" s="1175">
        <v>0.116533768282511</v>
      </c>
      <c r="AU10" s="1176">
        <v>0.181158881513862</v>
      </c>
      <c r="AV10" s="1177">
        <v>0.18875600761705399</v>
      </c>
      <c r="AW10" s="1178">
        <v>0.234598575460614</v>
      </c>
      <c r="AX10" s="1179">
        <v>0.202693430922919</v>
      </c>
      <c r="AY10" s="1180">
        <v>0.24344257419853699</v>
      </c>
      <c r="AZ10" s="1181">
        <v>0.27047623106849999</v>
      </c>
    </row>
    <row r="11" spans="1:52" ht="17" x14ac:dyDescent="0.2">
      <c r="A11" s="1249" t="s">
        <v>65</v>
      </c>
      <c r="B11" s="1184">
        <v>0.37971409488239999</v>
      </c>
      <c r="C11" s="1185">
        <v>0.42026389477320902</v>
      </c>
      <c r="D11" s="1185">
        <v>0.34547156024272702</v>
      </c>
      <c r="E11" s="1185">
        <v>0.41254838488024997</v>
      </c>
      <c r="F11" s="1185">
        <v>0.33119809577076897</v>
      </c>
      <c r="G11" s="1185">
        <v>0.35765358994511098</v>
      </c>
      <c r="H11" s="1185">
        <v>0.37784867430983499</v>
      </c>
      <c r="I11" s="1185">
        <v>0.43366170005948301</v>
      </c>
      <c r="J11" s="1185">
        <v>0.327964124524249</v>
      </c>
      <c r="K11" s="1185">
        <v>0.335469092586621</v>
      </c>
      <c r="L11" s="1185">
        <v>0.44372836526189002</v>
      </c>
      <c r="M11" s="1185">
        <v>0.44588343764253502</v>
      </c>
      <c r="N11" s="1185">
        <v>0.39370953599016001</v>
      </c>
      <c r="O11" s="1185">
        <v>0.32081417614468499</v>
      </c>
      <c r="P11" s="1185">
        <v>0.40274386727452599</v>
      </c>
      <c r="Q11" s="1185">
        <v>0.39712076505018101</v>
      </c>
      <c r="R11" s="1185">
        <v>0.37351869402047899</v>
      </c>
      <c r="S11" s="1185">
        <v>0.35426313403447701</v>
      </c>
      <c r="T11" s="1185">
        <v>0.43293054736461001</v>
      </c>
      <c r="U11" s="1185">
        <v>0.421205704489785</v>
      </c>
      <c r="V11" s="1187"/>
      <c r="W11" s="1189"/>
      <c r="X11" s="1191"/>
      <c r="Y11" s="1193"/>
      <c r="Z11" s="1185">
        <v>0.41404294417015902</v>
      </c>
      <c r="AA11" s="1185">
        <v>0.40501348182686198</v>
      </c>
      <c r="AB11" s="1185">
        <v>0.35004923694941698</v>
      </c>
      <c r="AC11" s="1185">
        <v>0.27659179506218701</v>
      </c>
      <c r="AD11" s="1195"/>
      <c r="AE11" s="1185">
        <v>0.19543451480351501</v>
      </c>
      <c r="AF11" s="1185">
        <v>0.33057398023409601</v>
      </c>
      <c r="AG11" s="1185">
        <v>0.40005080123066</v>
      </c>
      <c r="AH11" s="1185">
        <v>0.42032191894940701</v>
      </c>
      <c r="AI11" s="1185">
        <v>0.42161443499294199</v>
      </c>
      <c r="AJ11" s="1185">
        <v>0.384868370477912</v>
      </c>
      <c r="AK11" s="1185">
        <v>0.28257355777536403</v>
      </c>
      <c r="AL11" s="1185">
        <v>0.35549253389520802</v>
      </c>
      <c r="AM11" s="1185">
        <v>0.40295965926053701</v>
      </c>
      <c r="AN11" s="1185">
        <v>0.396777836789803</v>
      </c>
      <c r="AO11" s="1185">
        <v>0.36325979683693299</v>
      </c>
      <c r="AP11" s="1197"/>
      <c r="AQ11" s="1185">
        <v>0.38634412925380002</v>
      </c>
      <c r="AR11" s="1185">
        <v>0.25845280320568598</v>
      </c>
      <c r="AS11" s="1185">
        <v>0.35008219698571802</v>
      </c>
      <c r="AT11" s="1185">
        <v>0.45440839527245502</v>
      </c>
      <c r="AU11" s="1185">
        <v>0.30855025211777698</v>
      </c>
      <c r="AV11" s="1185">
        <v>0.35142575119553199</v>
      </c>
      <c r="AW11" s="1185">
        <v>0.395810031872604</v>
      </c>
      <c r="AX11" s="1185">
        <v>0.49894376278650898</v>
      </c>
      <c r="AY11" s="1185">
        <v>0.482853087207749</v>
      </c>
      <c r="AZ11" s="1182">
        <v>0.346300636257594</v>
      </c>
    </row>
    <row r="12" spans="1:52" ht="17" x14ac:dyDescent="0.2">
      <c r="A12" s="1249" t="s">
        <v>66</v>
      </c>
      <c r="B12" s="1184">
        <v>0.25443523636049997</v>
      </c>
      <c r="C12" s="1185">
        <v>0.24689073137586201</v>
      </c>
      <c r="D12" s="1185">
        <v>0.26080624124760898</v>
      </c>
      <c r="E12" s="1185">
        <v>0.23011252335111701</v>
      </c>
      <c r="F12" s="1185">
        <v>0.34088241473910003</v>
      </c>
      <c r="G12" s="1185">
        <v>0.23523877508334701</v>
      </c>
      <c r="H12" s="1185">
        <v>0.215282614184201</v>
      </c>
      <c r="I12" s="1185">
        <v>0.21591452443210801</v>
      </c>
      <c r="J12" s="1185">
        <v>0.28391753456802199</v>
      </c>
      <c r="K12" s="1185">
        <v>0.25231197186691301</v>
      </c>
      <c r="L12" s="1185">
        <v>0.24851509601631899</v>
      </c>
      <c r="M12" s="1185">
        <v>0.22489397435060601</v>
      </c>
      <c r="N12" s="1185">
        <v>0.25494554253874102</v>
      </c>
      <c r="O12" s="1185">
        <v>0.24780330373450299</v>
      </c>
      <c r="P12" s="1185">
        <v>0.26335540972858801</v>
      </c>
      <c r="Q12" s="1185">
        <v>0.25693664589078302</v>
      </c>
      <c r="R12" s="1185">
        <v>0.223411026328105</v>
      </c>
      <c r="S12" s="1185">
        <v>0.27952587486927799</v>
      </c>
      <c r="T12" s="1185">
        <v>0.273386179875661</v>
      </c>
      <c r="U12" s="1185">
        <v>0.35822819073037099</v>
      </c>
      <c r="V12" s="1187"/>
      <c r="W12" s="1189"/>
      <c r="X12" s="1191"/>
      <c r="Y12" s="1193"/>
      <c r="Z12" s="1185">
        <v>0.22583504473855301</v>
      </c>
      <c r="AA12" s="1185">
        <v>0.25696117975855098</v>
      </c>
      <c r="AB12" s="1185">
        <v>0.26331055150268701</v>
      </c>
      <c r="AC12" s="1185">
        <v>0.32387085719181502</v>
      </c>
      <c r="AD12" s="1195"/>
      <c r="AE12" s="1185">
        <v>0.36382088614397601</v>
      </c>
      <c r="AF12" s="1185">
        <v>0.28530191296227603</v>
      </c>
      <c r="AG12" s="1185">
        <v>0.24976996567741899</v>
      </c>
      <c r="AH12" s="1185">
        <v>0.21221358199701201</v>
      </c>
      <c r="AI12" s="1185">
        <v>0.182696892975511</v>
      </c>
      <c r="AJ12" s="1185">
        <v>0.25491286197386398</v>
      </c>
      <c r="AK12" s="1185">
        <v>0.301777976566586</v>
      </c>
      <c r="AL12" s="1185">
        <v>0.246391739546859</v>
      </c>
      <c r="AM12" s="1185">
        <v>0.24618285992925301</v>
      </c>
      <c r="AN12" s="1185">
        <v>0.26076453988750697</v>
      </c>
      <c r="AO12" s="1185">
        <v>0.300694243713094</v>
      </c>
      <c r="AP12" s="1197"/>
      <c r="AQ12" s="1185">
        <v>0.24955478064022699</v>
      </c>
      <c r="AR12" s="1185">
        <v>0.25415542764904497</v>
      </c>
      <c r="AS12" s="1185">
        <v>0.29392546595047903</v>
      </c>
      <c r="AT12" s="1185">
        <v>0.262020699734897</v>
      </c>
      <c r="AU12" s="1185">
        <v>0.27764631495120501</v>
      </c>
      <c r="AV12" s="1185">
        <v>0.30589642683463902</v>
      </c>
      <c r="AW12" s="1185">
        <v>0.21709520108028699</v>
      </c>
      <c r="AX12" s="1185">
        <v>0.22780001769939101</v>
      </c>
      <c r="AY12" s="1185">
        <v>0.202589325424267</v>
      </c>
      <c r="AZ12" s="1182">
        <v>0.22366168721398699</v>
      </c>
    </row>
    <row r="13" spans="1:52" ht="17" x14ac:dyDescent="0.2">
      <c r="A13" s="1249" t="s">
        <v>67</v>
      </c>
      <c r="B13" s="1184">
        <v>0.15439029000891499</v>
      </c>
      <c r="C13" s="1185">
        <v>0.10315931010021499</v>
      </c>
      <c r="D13" s="1185">
        <v>0.19765261457948899</v>
      </c>
      <c r="E13" s="1185">
        <v>0.18051031105757001</v>
      </c>
      <c r="F13" s="1185">
        <v>0.17155622160308701</v>
      </c>
      <c r="G13" s="1185">
        <v>0.18078509450226299</v>
      </c>
      <c r="H13" s="1185">
        <v>0.137034744363115</v>
      </c>
      <c r="I13" s="1185">
        <v>0.108060671033709</v>
      </c>
      <c r="J13" s="1185">
        <v>0.214309587149103</v>
      </c>
      <c r="K13" s="1185">
        <v>0.171985611989772</v>
      </c>
      <c r="L13" s="1185">
        <v>0.118254568222653</v>
      </c>
      <c r="M13" s="1185">
        <v>8.7227715071529904E-2</v>
      </c>
      <c r="N13" s="1185">
        <v>0.15045124973812399</v>
      </c>
      <c r="O13" s="1185">
        <v>0.195730415620753</v>
      </c>
      <c r="P13" s="1185">
        <v>0.102051222902793</v>
      </c>
      <c r="Q13" s="1185">
        <v>0.143868432992145</v>
      </c>
      <c r="R13" s="1185">
        <v>0.13633966435325301</v>
      </c>
      <c r="S13" s="1185">
        <v>0.24989192647542</v>
      </c>
      <c r="T13" s="1185">
        <v>0.116898992923857</v>
      </c>
      <c r="U13" s="1185">
        <v>0.10638719731238901</v>
      </c>
      <c r="V13" s="1187"/>
      <c r="W13" s="1189"/>
      <c r="X13" s="1191"/>
      <c r="Y13" s="1193"/>
      <c r="Z13" s="1185">
        <v>0.10857936944225501</v>
      </c>
      <c r="AA13" s="1185">
        <v>0.128271284790027</v>
      </c>
      <c r="AB13" s="1185">
        <v>0.18996599126087799</v>
      </c>
      <c r="AC13" s="1185">
        <v>0.31307971775764598</v>
      </c>
      <c r="AD13" s="1195"/>
      <c r="AE13" s="1185">
        <v>0.33469958908979702</v>
      </c>
      <c r="AF13" s="1185">
        <v>0.13219626745766899</v>
      </c>
      <c r="AG13" s="1185">
        <v>0.17308995310411401</v>
      </c>
      <c r="AH13" s="1185">
        <v>0.121578621041907</v>
      </c>
      <c r="AI13" s="1185">
        <v>9.3459277608184593E-2</v>
      </c>
      <c r="AJ13" s="1185">
        <v>0.15281505535995499</v>
      </c>
      <c r="AK13" s="1185">
        <v>0.31189727351683399</v>
      </c>
      <c r="AL13" s="1185">
        <v>0.16868833386815599</v>
      </c>
      <c r="AM13" s="1185">
        <v>0.13595368383742101</v>
      </c>
      <c r="AN13" s="1185">
        <v>0.13176763055344001</v>
      </c>
      <c r="AO13" s="1185">
        <v>0.19289187347730899</v>
      </c>
      <c r="AP13" s="1197"/>
      <c r="AQ13" s="1185">
        <v>0.135530030078267</v>
      </c>
      <c r="AR13" s="1185">
        <v>0.35914165764005401</v>
      </c>
      <c r="AS13" s="1185">
        <v>0.214831234438561</v>
      </c>
      <c r="AT13" s="1185">
        <v>0.16703713671013701</v>
      </c>
      <c r="AU13" s="1185">
        <v>0.23264455141715601</v>
      </c>
      <c r="AV13" s="1185">
        <v>0.15392181435277499</v>
      </c>
      <c r="AW13" s="1185">
        <v>0.152496191586494</v>
      </c>
      <c r="AX13" s="1185">
        <v>7.0562788591180495E-2</v>
      </c>
      <c r="AY13" s="1185">
        <v>7.1115013169446906E-2</v>
      </c>
      <c r="AZ13" s="1182">
        <v>0.15956144545991899</v>
      </c>
    </row>
    <row r="14" spans="1:52" ht="17" x14ac:dyDescent="0.2">
      <c r="A14" s="1250" t="s">
        <v>68</v>
      </c>
      <c r="B14" s="1248">
        <v>1520</v>
      </c>
      <c r="C14" s="1198">
        <v>661</v>
      </c>
      <c r="D14" s="1199">
        <v>859</v>
      </c>
      <c r="E14" s="1200">
        <v>254</v>
      </c>
      <c r="F14" s="1201">
        <v>376</v>
      </c>
      <c r="G14" s="1202">
        <v>240</v>
      </c>
      <c r="H14" s="1203">
        <v>297</v>
      </c>
      <c r="I14" s="1204">
        <v>353</v>
      </c>
      <c r="J14" s="1205">
        <v>243</v>
      </c>
      <c r="K14" s="1206">
        <v>574</v>
      </c>
      <c r="L14" s="1207">
        <v>426</v>
      </c>
      <c r="M14" s="1208">
        <v>277</v>
      </c>
      <c r="N14" s="1209">
        <v>1042</v>
      </c>
      <c r="O14" s="1210">
        <v>235</v>
      </c>
      <c r="P14" s="1211">
        <v>149</v>
      </c>
      <c r="Q14" s="1212">
        <v>93</v>
      </c>
      <c r="R14" s="1213">
        <v>870</v>
      </c>
      <c r="S14" s="1214">
        <v>262</v>
      </c>
      <c r="T14" s="1215">
        <v>257</v>
      </c>
      <c r="U14" s="1216">
        <v>90</v>
      </c>
      <c r="V14" s="1217">
        <v>18</v>
      </c>
      <c r="W14" s="1218">
        <v>9</v>
      </c>
      <c r="X14" s="1219">
        <v>6</v>
      </c>
      <c r="Y14" s="1220">
        <v>8</v>
      </c>
      <c r="Z14" s="1221">
        <v>473</v>
      </c>
      <c r="AA14" s="1222">
        <v>511</v>
      </c>
      <c r="AB14" s="1223">
        <v>421</v>
      </c>
      <c r="AC14" s="1224">
        <v>52</v>
      </c>
      <c r="AD14" s="1225">
        <v>20</v>
      </c>
      <c r="AE14" s="1226">
        <v>43</v>
      </c>
      <c r="AF14" s="1227">
        <v>114</v>
      </c>
      <c r="AG14" s="1228">
        <v>169</v>
      </c>
      <c r="AH14" s="1229">
        <v>79</v>
      </c>
      <c r="AI14" s="1230">
        <v>80</v>
      </c>
      <c r="AJ14" s="1231">
        <v>1069</v>
      </c>
      <c r="AK14" s="1232">
        <v>44</v>
      </c>
      <c r="AL14" s="1233">
        <v>505</v>
      </c>
      <c r="AM14" s="1234">
        <v>612</v>
      </c>
      <c r="AN14" s="1235">
        <v>191</v>
      </c>
      <c r="AO14" s="1236">
        <v>202</v>
      </c>
      <c r="AP14" s="1237">
        <v>10</v>
      </c>
      <c r="AQ14" s="1238">
        <v>1200</v>
      </c>
      <c r="AR14" s="1239">
        <v>61</v>
      </c>
      <c r="AS14" s="1240">
        <v>143</v>
      </c>
      <c r="AT14" s="1241">
        <v>112</v>
      </c>
      <c r="AU14" s="1242">
        <v>295</v>
      </c>
      <c r="AV14" s="1243">
        <v>409</v>
      </c>
      <c r="AW14" s="1244">
        <v>338</v>
      </c>
      <c r="AX14" s="1245">
        <v>201</v>
      </c>
      <c r="AY14" s="1246">
        <v>118</v>
      </c>
      <c r="AZ14" s="1247">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100</v>
      </c>
    </row>
    <row r="8" spans="1:52" ht="17" x14ac:dyDescent="0.2">
      <c r="A8" s="88" t="s">
        <v>101</v>
      </c>
    </row>
    <row r="9" spans="1:52" ht="51" x14ac:dyDescent="0.2">
      <c r="A9" s="99" t="s">
        <v>63</v>
      </c>
    </row>
    <row r="10" spans="1:52" ht="17" x14ac:dyDescent="0.2">
      <c r="A10" s="1362" t="s">
        <v>64</v>
      </c>
      <c r="B10" s="1296">
        <v>0.21038874908503699</v>
      </c>
      <c r="C10" s="1251">
        <v>0.24460110414872399</v>
      </c>
      <c r="D10" s="1252">
        <v>0.181611544964632</v>
      </c>
      <c r="E10" s="1253">
        <v>0.18619213152249101</v>
      </c>
      <c r="F10" s="1254">
        <v>0.19760080031403199</v>
      </c>
      <c r="G10" s="1255">
        <v>0.18939460791651999</v>
      </c>
      <c r="H10" s="1256">
        <v>0.24886190055157001</v>
      </c>
      <c r="I10" s="1257">
        <v>0.22657842849545601</v>
      </c>
      <c r="J10" s="1258">
        <v>0.13328686288283501</v>
      </c>
      <c r="K10" s="1259">
        <v>0.215614810525247</v>
      </c>
      <c r="L10" s="1260">
        <v>0.22783453135260401</v>
      </c>
      <c r="M10" s="1261">
        <v>0.28551346958498502</v>
      </c>
      <c r="N10" s="1262">
        <v>0.19745636156496299</v>
      </c>
      <c r="O10" s="1263">
        <v>0.215813351233028</v>
      </c>
      <c r="P10" s="1264">
        <v>0.263831944199938</v>
      </c>
      <c r="Q10" s="1265">
        <v>0.22999878798409601</v>
      </c>
      <c r="R10" s="1266">
        <v>0.23858616341931699</v>
      </c>
      <c r="S10" s="1267">
        <v>0.136207976314794</v>
      </c>
      <c r="T10" s="1268">
        <v>0.18579941725884799</v>
      </c>
      <c r="U10" s="1269">
        <v>0.20322718265350301</v>
      </c>
      <c r="V10" s="1299"/>
      <c r="W10" s="1301"/>
      <c r="X10" s="1303"/>
      <c r="Y10" s="1305"/>
      <c r="Z10" s="1270">
        <v>0.23366039569212099</v>
      </c>
      <c r="AA10" s="1271">
        <v>0.19734613911931101</v>
      </c>
      <c r="AB10" s="1272">
        <v>0.214181451813927</v>
      </c>
      <c r="AC10" s="1273">
        <v>0.17679517438195699</v>
      </c>
      <c r="AD10" s="1307"/>
      <c r="AE10" s="1274">
        <v>0.110385610701854</v>
      </c>
      <c r="AF10" s="1275">
        <v>0.25095190357827901</v>
      </c>
      <c r="AG10" s="1276">
        <v>0.17299279575047699</v>
      </c>
      <c r="AH10" s="1277">
        <v>0.30913068773097102</v>
      </c>
      <c r="AI10" s="1278">
        <v>0.197363304360442</v>
      </c>
      <c r="AJ10" s="1279">
        <v>0.20639612121762399</v>
      </c>
      <c r="AK10" s="1280">
        <v>0.14917916787951499</v>
      </c>
      <c r="AL10" s="1281">
        <v>0.262168898201944</v>
      </c>
      <c r="AM10" s="1282">
        <v>0.195457395766551</v>
      </c>
      <c r="AN10" s="1283">
        <v>0.169148371161463</v>
      </c>
      <c r="AO10" s="1284">
        <v>0.14762186860063001</v>
      </c>
      <c r="AP10" s="1309"/>
      <c r="AQ10" s="1285">
        <v>0.21749493009844401</v>
      </c>
      <c r="AR10" s="1286">
        <v>0.23806186238486601</v>
      </c>
      <c r="AS10" s="1287">
        <v>0.13272596359130501</v>
      </c>
      <c r="AT10" s="1288">
        <v>0.21449843807847199</v>
      </c>
      <c r="AU10" s="1289">
        <v>0.166023212286486</v>
      </c>
      <c r="AV10" s="1290">
        <v>0.14416262816432501</v>
      </c>
      <c r="AW10" s="1291">
        <v>0.22621384359447499</v>
      </c>
      <c r="AX10" s="1292">
        <v>0.22797466228126601</v>
      </c>
      <c r="AY10" s="1293">
        <v>0.3971225180231</v>
      </c>
      <c r="AZ10" s="1294">
        <v>0.28159929999755601</v>
      </c>
    </row>
    <row r="11" spans="1:52" ht="17" x14ac:dyDescent="0.2">
      <c r="A11" s="1362" t="s">
        <v>65</v>
      </c>
      <c r="B11" s="1297">
        <v>0.33006422854417</v>
      </c>
      <c r="C11" s="1298">
        <v>0.36607127824677399</v>
      </c>
      <c r="D11" s="1298">
        <v>0.29977744421913599</v>
      </c>
      <c r="E11" s="1298">
        <v>0.27070619724275002</v>
      </c>
      <c r="F11" s="1298">
        <v>0.28432405549527601</v>
      </c>
      <c r="G11" s="1298">
        <v>0.379124467969436</v>
      </c>
      <c r="H11" s="1298">
        <v>0.38062656532565797</v>
      </c>
      <c r="I11" s="1298">
        <v>0.34833928317930901</v>
      </c>
      <c r="J11" s="1298">
        <v>0.31293150971910899</v>
      </c>
      <c r="K11" s="1298">
        <v>0.30782435764136801</v>
      </c>
      <c r="L11" s="1298">
        <v>0.33994254783563799</v>
      </c>
      <c r="M11" s="1298">
        <v>0.38438050577424798</v>
      </c>
      <c r="N11" s="1298">
        <v>0.34678272774482499</v>
      </c>
      <c r="O11" s="1298">
        <v>0.32880337283077898</v>
      </c>
      <c r="P11" s="1298">
        <v>0.24177355810381801</v>
      </c>
      <c r="Q11" s="1298">
        <v>0.32176233547956701</v>
      </c>
      <c r="R11" s="1298">
        <v>0.33766228054694802</v>
      </c>
      <c r="S11" s="1298">
        <v>0.29482006415996198</v>
      </c>
      <c r="T11" s="1298">
        <v>0.34222070591257903</v>
      </c>
      <c r="U11" s="1298">
        <v>0.30774860233762402</v>
      </c>
      <c r="V11" s="1300"/>
      <c r="W11" s="1302"/>
      <c r="X11" s="1304"/>
      <c r="Y11" s="1306"/>
      <c r="Z11" s="1298">
        <v>0.37245964476000498</v>
      </c>
      <c r="AA11" s="1298">
        <v>0.33661341949229701</v>
      </c>
      <c r="AB11" s="1298">
        <v>0.28143778528290903</v>
      </c>
      <c r="AC11" s="1298">
        <v>0.23936542388370899</v>
      </c>
      <c r="AD11" s="1308"/>
      <c r="AE11" s="1298">
        <v>0.34103479921621199</v>
      </c>
      <c r="AF11" s="1298">
        <v>0.38465601926237197</v>
      </c>
      <c r="AG11" s="1298">
        <v>0.33547735693897202</v>
      </c>
      <c r="AH11" s="1298">
        <v>0.39965229694332699</v>
      </c>
      <c r="AI11" s="1298">
        <v>0.50375609019373302</v>
      </c>
      <c r="AJ11" s="1298">
        <v>0.31729889968820002</v>
      </c>
      <c r="AK11" s="1298">
        <v>0.22072893962736601</v>
      </c>
      <c r="AL11" s="1298">
        <v>0.30939196338372099</v>
      </c>
      <c r="AM11" s="1298">
        <v>0.344307313104464</v>
      </c>
      <c r="AN11" s="1298">
        <v>0.38867203747192502</v>
      </c>
      <c r="AO11" s="1298">
        <v>0.286329459803502</v>
      </c>
      <c r="AP11" s="1310"/>
      <c r="AQ11" s="1298">
        <v>0.33769026606435198</v>
      </c>
      <c r="AR11" s="1298">
        <v>0.29883538998506198</v>
      </c>
      <c r="AS11" s="1298">
        <v>0.29021463994574698</v>
      </c>
      <c r="AT11" s="1298">
        <v>0.30936454103593802</v>
      </c>
      <c r="AU11" s="1298">
        <v>0.285527530179782</v>
      </c>
      <c r="AV11" s="1298">
        <v>0.34163822449011599</v>
      </c>
      <c r="AW11" s="1298">
        <v>0.330138383739357</v>
      </c>
      <c r="AX11" s="1298">
        <v>0.41807754362243499</v>
      </c>
      <c r="AY11" s="1298">
        <v>0.30592354352664197</v>
      </c>
      <c r="AZ11" s="1295">
        <v>0.30231355571531798</v>
      </c>
    </row>
    <row r="12" spans="1:52" ht="17" x14ac:dyDescent="0.2">
      <c r="A12" s="1362" t="s">
        <v>66</v>
      </c>
      <c r="B12" s="1297">
        <v>0.286507508976731</v>
      </c>
      <c r="C12" s="1298">
        <v>0.27414057210531501</v>
      </c>
      <c r="D12" s="1298">
        <v>0.296909770558268</v>
      </c>
      <c r="E12" s="1298">
        <v>0.32675691412052899</v>
      </c>
      <c r="F12" s="1298">
        <v>0.32488214459866399</v>
      </c>
      <c r="G12" s="1298">
        <v>0.242754850716281</v>
      </c>
      <c r="H12" s="1298">
        <v>0.22612046571553601</v>
      </c>
      <c r="I12" s="1298">
        <v>0.29667092953397201</v>
      </c>
      <c r="J12" s="1298">
        <v>0.29121638293954899</v>
      </c>
      <c r="K12" s="1298">
        <v>0.261841766928954</v>
      </c>
      <c r="L12" s="1298">
        <v>0.33407655098730898</v>
      </c>
      <c r="M12" s="1298">
        <v>0.256776367706884</v>
      </c>
      <c r="N12" s="1298">
        <v>0.30272447831282501</v>
      </c>
      <c r="O12" s="1298">
        <v>0.22708025206054999</v>
      </c>
      <c r="P12" s="1298">
        <v>0.33404216571258599</v>
      </c>
      <c r="Q12" s="1298">
        <v>0.23537885150231</v>
      </c>
      <c r="R12" s="1298">
        <v>0.25758784577947902</v>
      </c>
      <c r="S12" s="1298">
        <v>0.34882637790924498</v>
      </c>
      <c r="T12" s="1298">
        <v>0.31439702640186101</v>
      </c>
      <c r="U12" s="1298">
        <v>0.32817858889288698</v>
      </c>
      <c r="V12" s="1300"/>
      <c r="W12" s="1302"/>
      <c r="X12" s="1304"/>
      <c r="Y12" s="1306"/>
      <c r="Z12" s="1298">
        <v>0.26529983049684203</v>
      </c>
      <c r="AA12" s="1298">
        <v>0.31100878050481101</v>
      </c>
      <c r="AB12" s="1298">
        <v>0.30512346945755497</v>
      </c>
      <c r="AC12" s="1298">
        <v>0.23752950224084399</v>
      </c>
      <c r="AD12" s="1308"/>
      <c r="AE12" s="1298">
        <v>0.19079627287083201</v>
      </c>
      <c r="AF12" s="1298">
        <v>0.26839698430354703</v>
      </c>
      <c r="AG12" s="1298">
        <v>0.31694125790197297</v>
      </c>
      <c r="AH12" s="1298">
        <v>0.22965609354386701</v>
      </c>
      <c r="AI12" s="1298">
        <v>0.25750355868288899</v>
      </c>
      <c r="AJ12" s="1298">
        <v>0.28964049927955599</v>
      </c>
      <c r="AK12" s="1298">
        <v>0.254399977281279</v>
      </c>
      <c r="AL12" s="1298">
        <v>0.272604078191233</v>
      </c>
      <c r="AM12" s="1298">
        <v>0.302585187408622</v>
      </c>
      <c r="AN12" s="1298">
        <v>0.243874125217829</v>
      </c>
      <c r="AO12" s="1298">
        <v>0.32370844188987802</v>
      </c>
      <c r="AP12" s="1310"/>
      <c r="AQ12" s="1298">
        <v>0.29014267960635398</v>
      </c>
      <c r="AR12" s="1298">
        <v>0.19931610135292999</v>
      </c>
      <c r="AS12" s="1298">
        <v>0.29538039913931902</v>
      </c>
      <c r="AT12" s="1298">
        <v>0.27967985440899001</v>
      </c>
      <c r="AU12" s="1298">
        <v>0.26229342994468502</v>
      </c>
      <c r="AV12" s="1298">
        <v>0.302535748132091</v>
      </c>
      <c r="AW12" s="1298">
        <v>0.29699160373438499</v>
      </c>
      <c r="AX12" s="1298">
        <v>0.28707906994106303</v>
      </c>
      <c r="AY12" s="1298">
        <v>0.22288101513487699</v>
      </c>
      <c r="AZ12" s="1295">
        <v>0.31819586404358002</v>
      </c>
    </row>
    <row r="13" spans="1:52" ht="17" x14ac:dyDescent="0.2">
      <c r="A13" s="1362" t="s">
        <v>67</v>
      </c>
      <c r="B13" s="1297">
        <v>0.17303951339406201</v>
      </c>
      <c r="C13" s="1298">
        <v>0.115187045499187</v>
      </c>
      <c r="D13" s="1298">
        <v>0.221701240257965</v>
      </c>
      <c r="E13" s="1298">
        <v>0.21634475711423001</v>
      </c>
      <c r="F13" s="1298">
        <v>0.19319299959202699</v>
      </c>
      <c r="G13" s="1298">
        <v>0.18872607339776301</v>
      </c>
      <c r="H13" s="1298">
        <v>0.14439106840723601</v>
      </c>
      <c r="I13" s="1298">
        <v>0.128411358791263</v>
      </c>
      <c r="J13" s="1298">
        <v>0.26256524445850699</v>
      </c>
      <c r="K13" s="1298">
        <v>0.21471906490443099</v>
      </c>
      <c r="L13" s="1298">
        <v>9.8146369824449395E-2</v>
      </c>
      <c r="M13" s="1298">
        <v>7.3329656933882895E-2</v>
      </c>
      <c r="N13" s="1298">
        <v>0.15303643237738601</v>
      </c>
      <c r="O13" s="1298">
        <v>0.228303023875644</v>
      </c>
      <c r="P13" s="1298">
        <v>0.160352331983658</v>
      </c>
      <c r="Q13" s="1298">
        <v>0.21286002503402801</v>
      </c>
      <c r="R13" s="1298">
        <v>0.166163710254255</v>
      </c>
      <c r="S13" s="1298">
        <v>0.22014558161599801</v>
      </c>
      <c r="T13" s="1298">
        <v>0.157582850426712</v>
      </c>
      <c r="U13" s="1298">
        <v>0.16084562611598599</v>
      </c>
      <c r="V13" s="1300"/>
      <c r="W13" s="1302"/>
      <c r="X13" s="1304"/>
      <c r="Y13" s="1306"/>
      <c r="Z13" s="1298">
        <v>0.128580129051031</v>
      </c>
      <c r="AA13" s="1298">
        <v>0.155031660883581</v>
      </c>
      <c r="AB13" s="1298">
        <v>0.199257293445609</v>
      </c>
      <c r="AC13" s="1298">
        <v>0.34630989949349</v>
      </c>
      <c r="AD13" s="1308"/>
      <c r="AE13" s="1298">
        <v>0.35778331721110201</v>
      </c>
      <c r="AF13" s="1298">
        <v>9.5995092855802294E-2</v>
      </c>
      <c r="AG13" s="1298">
        <v>0.17458858940857799</v>
      </c>
      <c r="AH13" s="1298">
        <v>6.1560921781834803E-2</v>
      </c>
      <c r="AI13" s="1298">
        <v>4.1377046762936402E-2</v>
      </c>
      <c r="AJ13" s="1298">
        <v>0.18666447981462</v>
      </c>
      <c r="AK13" s="1298">
        <v>0.37569191521183998</v>
      </c>
      <c r="AL13" s="1298">
        <v>0.15583506022310301</v>
      </c>
      <c r="AM13" s="1298">
        <v>0.15765010372036201</v>
      </c>
      <c r="AN13" s="1298">
        <v>0.198305466148783</v>
      </c>
      <c r="AO13" s="1298">
        <v>0.24234022970599001</v>
      </c>
      <c r="AP13" s="1310"/>
      <c r="AQ13" s="1298">
        <v>0.15467212423085</v>
      </c>
      <c r="AR13" s="1298">
        <v>0.26378664627714199</v>
      </c>
      <c r="AS13" s="1298">
        <v>0.281678997323629</v>
      </c>
      <c r="AT13" s="1298">
        <v>0.196457166476599</v>
      </c>
      <c r="AU13" s="1298">
        <v>0.28615582758904601</v>
      </c>
      <c r="AV13" s="1298">
        <v>0.211663399213468</v>
      </c>
      <c r="AW13" s="1298">
        <v>0.14665616893178399</v>
      </c>
      <c r="AX13" s="1298">
        <v>6.6868724155236606E-2</v>
      </c>
      <c r="AY13" s="1298">
        <v>7.4072923315380498E-2</v>
      </c>
      <c r="AZ13" s="1295">
        <v>9.7891280243546694E-2</v>
      </c>
    </row>
    <row r="14" spans="1:52" ht="17" x14ac:dyDescent="0.2">
      <c r="A14" s="1363" t="s">
        <v>68</v>
      </c>
      <c r="B14" s="1361">
        <v>1521</v>
      </c>
      <c r="C14" s="1311">
        <v>660</v>
      </c>
      <c r="D14" s="1312">
        <v>861</v>
      </c>
      <c r="E14" s="1313">
        <v>254</v>
      </c>
      <c r="F14" s="1314">
        <v>375</v>
      </c>
      <c r="G14" s="1315">
        <v>241</v>
      </c>
      <c r="H14" s="1316">
        <v>297</v>
      </c>
      <c r="I14" s="1317">
        <v>354</v>
      </c>
      <c r="J14" s="1318">
        <v>243</v>
      </c>
      <c r="K14" s="1319">
        <v>575</v>
      </c>
      <c r="L14" s="1320">
        <v>427</v>
      </c>
      <c r="M14" s="1321">
        <v>276</v>
      </c>
      <c r="N14" s="1322">
        <v>1043</v>
      </c>
      <c r="O14" s="1323">
        <v>235</v>
      </c>
      <c r="P14" s="1324">
        <v>149</v>
      </c>
      <c r="Q14" s="1325">
        <v>93</v>
      </c>
      <c r="R14" s="1326">
        <v>871</v>
      </c>
      <c r="S14" s="1327">
        <v>262</v>
      </c>
      <c r="T14" s="1328">
        <v>257</v>
      </c>
      <c r="U14" s="1329">
        <v>90</v>
      </c>
      <c r="V14" s="1330">
        <v>18</v>
      </c>
      <c r="W14" s="1331">
        <v>9</v>
      </c>
      <c r="X14" s="1332">
        <v>6</v>
      </c>
      <c r="Y14" s="1333">
        <v>8</v>
      </c>
      <c r="Z14" s="1334">
        <v>472</v>
      </c>
      <c r="AA14" s="1335">
        <v>512</v>
      </c>
      <c r="AB14" s="1336">
        <v>422</v>
      </c>
      <c r="AC14" s="1337">
        <v>52</v>
      </c>
      <c r="AD14" s="1338">
        <v>20</v>
      </c>
      <c r="AE14" s="1339">
        <v>43</v>
      </c>
      <c r="AF14" s="1340">
        <v>114</v>
      </c>
      <c r="AG14" s="1341">
        <v>169</v>
      </c>
      <c r="AH14" s="1342">
        <v>79</v>
      </c>
      <c r="AI14" s="1343">
        <v>80</v>
      </c>
      <c r="AJ14" s="1344">
        <v>1069</v>
      </c>
      <c r="AK14" s="1345">
        <v>44</v>
      </c>
      <c r="AL14" s="1346">
        <v>506</v>
      </c>
      <c r="AM14" s="1347">
        <v>611</v>
      </c>
      <c r="AN14" s="1348">
        <v>191</v>
      </c>
      <c r="AO14" s="1349">
        <v>203</v>
      </c>
      <c r="AP14" s="1350">
        <v>10</v>
      </c>
      <c r="AQ14" s="1351">
        <v>1202</v>
      </c>
      <c r="AR14" s="1352">
        <v>61</v>
      </c>
      <c r="AS14" s="1353">
        <v>142</v>
      </c>
      <c r="AT14" s="1354">
        <v>112</v>
      </c>
      <c r="AU14" s="1355">
        <v>295</v>
      </c>
      <c r="AV14" s="1356">
        <v>409</v>
      </c>
      <c r="AW14" s="1357">
        <v>338</v>
      </c>
      <c r="AX14" s="1358">
        <v>202</v>
      </c>
      <c r="AY14" s="1359">
        <v>118</v>
      </c>
      <c r="AZ14" s="1360">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103</v>
      </c>
    </row>
    <row r="8" spans="1:52" ht="17" x14ac:dyDescent="0.2">
      <c r="A8" s="88" t="s">
        <v>104</v>
      </c>
    </row>
    <row r="9" spans="1:52" ht="51" x14ac:dyDescent="0.2">
      <c r="A9" s="99" t="s">
        <v>63</v>
      </c>
    </row>
    <row r="10" spans="1:52" ht="17" x14ac:dyDescent="0.2">
      <c r="A10" s="1475" t="s">
        <v>64</v>
      </c>
      <c r="B10" s="1409">
        <v>9.6005263114612494E-2</v>
      </c>
      <c r="C10" s="1364">
        <v>0.12618707645538099</v>
      </c>
      <c r="D10" s="1365">
        <v>7.0597814924743804E-2</v>
      </c>
      <c r="E10" s="1366">
        <v>0.164197780393219</v>
      </c>
      <c r="F10" s="1367">
        <v>8.7745031874004203E-2</v>
      </c>
      <c r="G10" s="1368">
        <v>7.8871878563035999E-2</v>
      </c>
      <c r="H10" s="1369">
        <v>9.1411764020744593E-2</v>
      </c>
      <c r="I10" s="1370">
        <v>7.1434796144512105E-2</v>
      </c>
      <c r="J10" s="1371">
        <v>7.9555449488222102E-2</v>
      </c>
      <c r="K10" s="1372">
        <v>9.9541892903003498E-2</v>
      </c>
      <c r="L10" s="1373">
        <v>0.11445962029902899</v>
      </c>
      <c r="M10" s="1374">
        <v>8.4935294659823898E-2</v>
      </c>
      <c r="N10" s="1375">
        <v>8.6972797419877096E-2</v>
      </c>
      <c r="O10" s="1376">
        <v>8.2603609123016994E-2</v>
      </c>
      <c r="P10" s="1377">
        <v>0.128501812171395</v>
      </c>
      <c r="Q10" s="1378">
        <v>0.17748308865743501</v>
      </c>
      <c r="R10" s="1379">
        <v>9.0898470422323602E-2</v>
      </c>
      <c r="S10" s="1380">
        <v>7.2499035600860295E-2</v>
      </c>
      <c r="T10" s="1381">
        <v>0.119733036818797</v>
      </c>
      <c r="U10" s="1382">
        <v>0.177323505790594</v>
      </c>
      <c r="V10" s="1412"/>
      <c r="W10" s="1414"/>
      <c r="X10" s="1416"/>
      <c r="Y10" s="1418"/>
      <c r="Z10" s="1383">
        <v>0.138342910287793</v>
      </c>
      <c r="AA10" s="1384">
        <v>7.8809354363877607E-2</v>
      </c>
      <c r="AB10" s="1385">
        <v>7.8226421644269795E-2</v>
      </c>
      <c r="AC10" s="1386">
        <v>2.03624109323014E-2</v>
      </c>
      <c r="AD10" s="1420"/>
      <c r="AE10" s="1387">
        <v>0.13567064348372501</v>
      </c>
      <c r="AF10" s="1388">
        <v>0.102174798701804</v>
      </c>
      <c r="AG10" s="1389">
        <v>8.9230025507447297E-2</v>
      </c>
      <c r="AH10" s="1390">
        <v>0.149132654315424</v>
      </c>
      <c r="AI10" s="1391">
        <v>0.158014176213434</v>
      </c>
      <c r="AJ10" s="1392">
        <v>9.1831318588963803E-2</v>
      </c>
      <c r="AK10" s="1393">
        <v>0.131025489931584</v>
      </c>
      <c r="AL10" s="1394">
        <v>0.121252523476183</v>
      </c>
      <c r="AM10" s="1395">
        <v>8.5336700620967695E-2</v>
      </c>
      <c r="AN10" s="1396">
        <v>8.8168764437505195E-2</v>
      </c>
      <c r="AO10" s="1397">
        <v>6.4277602743516807E-2</v>
      </c>
      <c r="AP10" s="1422"/>
      <c r="AQ10" s="1398">
        <v>8.6627471891583999E-2</v>
      </c>
      <c r="AR10" s="1399">
        <v>5.59352632585009E-2</v>
      </c>
      <c r="AS10" s="1400">
        <v>0.130319143404099</v>
      </c>
      <c r="AT10" s="1401">
        <v>0.22593815653115101</v>
      </c>
      <c r="AU10" s="1402">
        <v>9.2852218304623202E-2</v>
      </c>
      <c r="AV10" s="1403">
        <v>0.113744828039143</v>
      </c>
      <c r="AW10" s="1404">
        <v>7.4621659993882594E-2</v>
      </c>
      <c r="AX10" s="1405">
        <v>6.0338930380683997E-2</v>
      </c>
      <c r="AY10" s="1406">
        <v>0.13729425790810401</v>
      </c>
      <c r="AZ10" s="1407">
        <v>0.115504164099427</v>
      </c>
    </row>
    <row r="11" spans="1:52" ht="17" x14ac:dyDescent="0.2">
      <c r="A11" s="1475" t="s">
        <v>65</v>
      </c>
      <c r="B11" s="1410">
        <v>0.27071145796498403</v>
      </c>
      <c r="C11" s="1411">
        <v>0.33495837243714099</v>
      </c>
      <c r="D11" s="1411">
        <v>0.21662755875123699</v>
      </c>
      <c r="E11" s="1411">
        <v>0.27772167839529999</v>
      </c>
      <c r="F11" s="1411">
        <v>0.27480028629076603</v>
      </c>
      <c r="G11" s="1411">
        <v>0.24718238474542201</v>
      </c>
      <c r="H11" s="1411">
        <v>0.26656003639451697</v>
      </c>
      <c r="I11" s="1411">
        <v>0.28234202935681602</v>
      </c>
      <c r="J11" s="1411">
        <v>0.19095116661168299</v>
      </c>
      <c r="K11" s="1411">
        <v>0.25131616657804201</v>
      </c>
      <c r="L11" s="1411">
        <v>0.29272803053626001</v>
      </c>
      <c r="M11" s="1411">
        <v>0.39202003424019499</v>
      </c>
      <c r="N11" s="1411">
        <v>0.30885087757984298</v>
      </c>
      <c r="O11" s="1411">
        <v>0.19822219267125399</v>
      </c>
      <c r="P11" s="1411">
        <v>0.20959175178195799</v>
      </c>
      <c r="Q11" s="1411">
        <v>0.23670995840129899</v>
      </c>
      <c r="R11" s="1411">
        <v>0.28077688409639301</v>
      </c>
      <c r="S11" s="1411">
        <v>0.23002561413918601</v>
      </c>
      <c r="T11" s="1411">
        <v>0.28006818388461302</v>
      </c>
      <c r="U11" s="1411">
        <v>0.199160344372425</v>
      </c>
      <c r="V11" s="1413"/>
      <c r="W11" s="1415"/>
      <c r="X11" s="1417"/>
      <c r="Y11" s="1419"/>
      <c r="Z11" s="1411">
        <v>0.33672956513020502</v>
      </c>
      <c r="AA11" s="1411">
        <v>0.24733003999059</v>
      </c>
      <c r="AB11" s="1411">
        <v>0.256441434397365</v>
      </c>
      <c r="AC11" s="1411">
        <v>0.21057817252359701</v>
      </c>
      <c r="AD11" s="1421"/>
      <c r="AE11" s="1411">
        <v>9.33952592372118E-2</v>
      </c>
      <c r="AF11" s="1411">
        <v>0.260609639425608</v>
      </c>
      <c r="AG11" s="1411">
        <v>0.264868846704015</v>
      </c>
      <c r="AH11" s="1411">
        <v>0.37886249477625999</v>
      </c>
      <c r="AI11" s="1411">
        <v>0.23870224062060899</v>
      </c>
      <c r="AJ11" s="1411">
        <v>0.26923545430652002</v>
      </c>
      <c r="AK11" s="1411">
        <v>0.22042838988165001</v>
      </c>
      <c r="AL11" s="1411">
        <v>0.25583590720513699</v>
      </c>
      <c r="AM11" s="1411">
        <v>0.28927265550564402</v>
      </c>
      <c r="AN11" s="1411">
        <v>0.31042262563695699</v>
      </c>
      <c r="AO11" s="1411">
        <v>0.212971029495266</v>
      </c>
      <c r="AP11" s="1423"/>
      <c r="AQ11" s="1411">
        <v>0.27753912596441099</v>
      </c>
      <c r="AR11" s="1411">
        <v>0.22033996700861599</v>
      </c>
      <c r="AS11" s="1411">
        <v>0.220387071187235</v>
      </c>
      <c r="AT11" s="1411">
        <v>0.32670551274293003</v>
      </c>
      <c r="AU11" s="1411">
        <v>0.19346398642263099</v>
      </c>
      <c r="AV11" s="1411">
        <v>0.25245388272709401</v>
      </c>
      <c r="AW11" s="1411">
        <v>0.31086499672067303</v>
      </c>
      <c r="AX11" s="1411">
        <v>0.312384379712146</v>
      </c>
      <c r="AY11" s="1411">
        <v>0.36198535071031601</v>
      </c>
      <c r="AZ11" s="1408">
        <v>0.27706821325754999</v>
      </c>
    </row>
    <row r="12" spans="1:52" ht="17" x14ac:dyDescent="0.2">
      <c r="A12" s="1475" t="s">
        <v>66</v>
      </c>
      <c r="B12" s="1410">
        <v>0.30049700249175598</v>
      </c>
      <c r="C12" s="1411">
        <v>0.31626440123673599</v>
      </c>
      <c r="D12" s="1411">
        <v>0.28722379845397999</v>
      </c>
      <c r="E12" s="1411">
        <v>0.25459457960756898</v>
      </c>
      <c r="F12" s="1411">
        <v>0.267876113996321</v>
      </c>
      <c r="G12" s="1411">
        <v>0.32872995013924</v>
      </c>
      <c r="H12" s="1411">
        <v>0.303916829757999</v>
      </c>
      <c r="I12" s="1411">
        <v>0.35094534958950502</v>
      </c>
      <c r="J12" s="1411">
        <v>0.29575616079927702</v>
      </c>
      <c r="K12" s="1411">
        <v>0.28646632477732598</v>
      </c>
      <c r="L12" s="1411">
        <v>0.32071994777484197</v>
      </c>
      <c r="M12" s="1411">
        <v>0.30481735620980999</v>
      </c>
      <c r="N12" s="1411">
        <v>0.307245897287592</v>
      </c>
      <c r="O12" s="1411">
        <v>0.27704222252828598</v>
      </c>
      <c r="P12" s="1411">
        <v>0.30425985402529099</v>
      </c>
      <c r="Q12" s="1411">
        <v>0.30607115298836701</v>
      </c>
      <c r="R12" s="1411">
        <v>0.318440994964105</v>
      </c>
      <c r="S12" s="1411">
        <v>0.24109072599061299</v>
      </c>
      <c r="T12" s="1411">
        <v>0.32079458332673</v>
      </c>
      <c r="U12" s="1411">
        <v>0.31361438442148099</v>
      </c>
      <c r="V12" s="1413"/>
      <c r="W12" s="1415"/>
      <c r="X12" s="1417"/>
      <c r="Y12" s="1419"/>
      <c r="Z12" s="1411">
        <v>0.30192191670469798</v>
      </c>
      <c r="AA12" s="1411">
        <v>0.35948473776832901</v>
      </c>
      <c r="AB12" s="1411">
        <v>0.25945468288510598</v>
      </c>
      <c r="AC12" s="1411">
        <v>0.14415656739770299</v>
      </c>
      <c r="AD12" s="1421"/>
      <c r="AE12" s="1411">
        <v>0.23247430777753</v>
      </c>
      <c r="AF12" s="1411">
        <v>0.282827284087944</v>
      </c>
      <c r="AG12" s="1411">
        <v>0.31537858001083202</v>
      </c>
      <c r="AH12" s="1411">
        <v>0.27439179278755099</v>
      </c>
      <c r="AI12" s="1411">
        <v>0.43167014641381701</v>
      </c>
      <c r="AJ12" s="1411">
        <v>0.295113821945652</v>
      </c>
      <c r="AK12" s="1411">
        <v>0.247489699663242</v>
      </c>
      <c r="AL12" s="1411">
        <v>0.280438089994345</v>
      </c>
      <c r="AM12" s="1411">
        <v>0.311939487794892</v>
      </c>
      <c r="AN12" s="1411">
        <v>0.30844483406600698</v>
      </c>
      <c r="AO12" s="1411">
        <v>0.32442230152857199</v>
      </c>
      <c r="AP12" s="1423"/>
      <c r="AQ12" s="1411">
        <v>0.31724042329837998</v>
      </c>
      <c r="AR12" s="1411">
        <v>0.24715219222790999</v>
      </c>
      <c r="AS12" s="1411">
        <v>0.19881131579659</v>
      </c>
      <c r="AT12" s="1411">
        <v>0.23277314297863899</v>
      </c>
      <c r="AU12" s="1411">
        <v>0.26285444269251701</v>
      </c>
      <c r="AV12" s="1411">
        <v>0.27843160473581502</v>
      </c>
      <c r="AW12" s="1411">
        <v>0.29454262136173498</v>
      </c>
      <c r="AX12" s="1411">
        <v>0.37513738870732599</v>
      </c>
      <c r="AY12" s="1411">
        <v>0.33298149708248098</v>
      </c>
      <c r="AZ12" s="1408">
        <v>0.33248549130857502</v>
      </c>
    </row>
    <row r="13" spans="1:52" ht="17" x14ac:dyDescent="0.2">
      <c r="A13" s="1475" t="s">
        <v>67</v>
      </c>
      <c r="B13" s="1410">
        <v>0.332786276428648</v>
      </c>
      <c r="C13" s="1411">
        <v>0.22259014987074199</v>
      </c>
      <c r="D13" s="1411">
        <v>0.42555082787003901</v>
      </c>
      <c r="E13" s="1411">
        <v>0.303485961603913</v>
      </c>
      <c r="F13" s="1411">
        <v>0.36957856783890802</v>
      </c>
      <c r="G13" s="1411">
        <v>0.34521578655230201</v>
      </c>
      <c r="H13" s="1411">
        <v>0.33811136982673901</v>
      </c>
      <c r="I13" s="1411">
        <v>0.29527782490916599</v>
      </c>
      <c r="J13" s="1411">
        <v>0.43373722310081703</v>
      </c>
      <c r="K13" s="1411">
        <v>0.36267561574162899</v>
      </c>
      <c r="L13" s="1411">
        <v>0.27209240138987001</v>
      </c>
      <c r="M13" s="1411">
        <v>0.218227314890171</v>
      </c>
      <c r="N13" s="1411">
        <v>0.29693042771268802</v>
      </c>
      <c r="O13" s="1411">
        <v>0.442131975677443</v>
      </c>
      <c r="P13" s="1411">
        <v>0.35764658202135502</v>
      </c>
      <c r="Q13" s="1411">
        <v>0.27973579995289899</v>
      </c>
      <c r="R13" s="1411">
        <v>0.30988365051717798</v>
      </c>
      <c r="S13" s="1411">
        <v>0.45638462426934001</v>
      </c>
      <c r="T13" s="1411">
        <v>0.27940419596985999</v>
      </c>
      <c r="U13" s="1411">
        <v>0.30990176541550002</v>
      </c>
      <c r="V13" s="1413"/>
      <c r="W13" s="1415"/>
      <c r="X13" s="1417"/>
      <c r="Y13" s="1419"/>
      <c r="Z13" s="1411">
        <v>0.223005607877304</v>
      </c>
      <c r="AA13" s="1411">
        <v>0.31437586787720301</v>
      </c>
      <c r="AB13" s="1411">
        <v>0.40587746107325801</v>
      </c>
      <c r="AC13" s="1411">
        <v>0.62490284914639804</v>
      </c>
      <c r="AD13" s="1421"/>
      <c r="AE13" s="1411">
        <v>0.53845978950153395</v>
      </c>
      <c r="AF13" s="1411">
        <v>0.35438827778464399</v>
      </c>
      <c r="AG13" s="1411">
        <v>0.33052254777770601</v>
      </c>
      <c r="AH13" s="1411">
        <v>0.19761305812076499</v>
      </c>
      <c r="AI13" s="1411">
        <v>0.17161343675214</v>
      </c>
      <c r="AJ13" s="1411">
        <v>0.343819405158865</v>
      </c>
      <c r="AK13" s="1411">
        <v>0.40105642052352503</v>
      </c>
      <c r="AL13" s="1411">
        <v>0.34247347932433603</v>
      </c>
      <c r="AM13" s="1411">
        <v>0.313451156078496</v>
      </c>
      <c r="AN13" s="1411">
        <v>0.29296377585953098</v>
      </c>
      <c r="AO13" s="1411">
        <v>0.39832906623264502</v>
      </c>
      <c r="AP13" s="1423"/>
      <c r="AQ13" s="1411">
        <v>0.31859297884562598</v>
      </c>
      <c r="AR13" s="1411">
        <v>0.476572577504974</v>
      </c>
      <c r="AS13" s="1411">
        <v>0.450482469612076</v>
      </c>
      <c r="AT13" s="1411">
        <v>0.214583187747279</v>
      </c>
      <c r="AU13" s="1411">
        <v>0.45082935258022799</v>
      </c>
      <c r="AV13" s="1411">
        <v>0.35536968449794898</v>
      </c>
      <c r="AW13" s="1411">
        <v>0.31997072192371001</v>
      </c>
      <c r="AX13" s="1411">
        <v>0.25213930119984401</v>
      </c>
      <c r="AY13" s="1411">
        <v>0.167738894299099</v>
      </c>
      <c r="AZ13" s="1408">
        <v>0.274942131334449</v>
      </c>
    </row>
    <row r="14" spans="1:52" ht="17" x14ac:dyDescent="0.2">
      <c r="A14" s="1476" t="s">
        <v>68</v>
      </c>
      <c r="B14" s="1474">
        <v>1520</v>
      </c>
      <c r="C14" s="1424">
        <v>660</v>
      </c>
      <c r="D14" s="1425">
        <v>860</v>
      </c>
      <c r="E14" s="1426">
        <v>254</v>
      </c>
      <c r="F14" s="1427">
        <v>375</v>
      </c>
      <c r="G14" s="1428">
        <v>240</v>
      </c>
      <c r="H14" s="1429">
        <v>297</v>
      </c>
      <c r="I14" s="1430">
        <v>354</v>
      </c>
      <c r="J14" s="1431">
        <v>243</v>
      </c>
      <c r="K14" s="1432">
        <v>575</v>
      </c>
      <c r="L14" s="1433">
        <v>426</v>
      </c>
      <c r="M14" s="1434">
        <v>276</v>
      </c>
      <c r="N14" s="1435">
        <v>1043</v>
      </c>
      <c r="O14" s="1436">
        <v>236</v>
      </c>
      <c r="P14" s="1437">
        <v>148</v>
      </c>
      <c r="Q14" s="1438">
        <v>92</v>
      </c>
      <c r="R14" s="1439">
        <v>871</v>
      </c>
      <c r="S14" s="1440">
        <v>261</v>
      </c>
      <c r="T14" s="1441">
        <v>257</v>
      </c>
      <c r="U14" s="1442">
        <v>90</v>
      </c>
      <c r="V14" s="1443">
        <v>18</v>
      </c>
      <c r="W14" s="1444">
        <v>9</v>
      </c>
      <c r="X14" s="1445">
        <v>6</v>
      </c>
      <c r="Y14" s="1446">
        <v>8</v>
      </c>
      <c r="Z14" s="1447">
        <v>473</v>
      </c>
      <c r="AA14" s="1448">
        <v>511</v>
      </c>
      <c r="AB14" s="1449">
        <v>421</v>
      </c>
      <c r="AC14" s="1450">
        <v>52</v>
      </c>
      <c r="AD14" s="1451">
        <v>20</v>
      </c>
      <c r="AE14" s="1452">
        <v>43</v>
      </c>
      <c r="AF14" s="1453">
        <v>114</v>
      </c>
      <c r="AG14" s="1454">
        <v>168</v>
      </c>
      <c r="AH14" s="1455">
        <v>79</v>
      </c>
      <c r="AI14" s="1456">
        <v>79</v>
      </c>
      <c r="AJ14" s="1457">
        <v>1070</v>
      </c>
      <c r="AK14" s="1458">
        <v>44</v>
      </c>
      <c r="AL14" s="1459">
        <v>505</v>
      </c>
      <c r="AM14" s="1460">
        <v>611</v>
      </c>
      <c r="AN14" s="1461">
        <v>191</v>
      </c>
      <c r="AO14" s="1462">
        <v>203</v>
      </c>
      <c r="AP14" s="1463">
        <v>10</v>
      </c>
      <c r="AQ14" s="1464">
        <v>1200</v>
      </c>
      <c r="AR14" s="1465">
        <v>61</v>
      </c>
      <c r="AS14" s="1466">
        <v>143</v>
      </c>
      <c r="AT14" s="1467">
        <v>112</v>
      </c>
      <c r="AU14" s="1468">
        <v>295</v>
      </c>
      <c r="AV14" s="1469">
        <v>410</v>
      </c>
      <c r="AW14" s="1470">
        <v>337</v>
      </c>
      <c r="AX14" s="1471">
        <v>201</v>
      </c>
      <c r="AY14" s="1472">
        <v>118</v>
      </c>
      <c r="AZ14" s="1473">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106</v>
      </c>
    </row>
    <row r="8" spans="1:52" ht="17" x14ac:dyDescent="0.2">
      <c r="A8" s="88" t="s">
        <v>107</v>
      </c>
    </row>
    <row r="9" spans="1:52" ht="51" x14ac:dyDescent="0.2">
      <c r="A9" s="99" t="s">
        <v>63</v>
      </c>
    </row>
    <row r="10" spans="1:52" ht="17" x14ac:dyDescent="0.2">
      <c r="A10" s="1588" t="s">
        <v>64</v>
      </c>
      <c r="B10" s="1522">
        <v>0.47715574626386198</v>
      </c>
      <c r="C10" s="1477">
        <v>0.56100536081952201</v>
      </c>
      <c r="D10" s="1478">
        <v>0.406540184967218</v>
      </c>
      <c r="E10" s="1479">
        <v>0.49093259408054002</v>
      </c>
      <c r="F10" s="1480">
        <v>0.40186061713597698</v>
      </c>
      <c r="G10" s="1481">
        <v>0.45599924046284501</v>
      </c>
      <c r="H10" s="1482">
        <v>0.54358327361061798</v>
      </c>
      <c r="I10" s="1483">
        <v>0.51702062836136498</v>
      </c>
      <c r="J10" s="1484">
        <v>0.36156971134507099</v>
      </c>
      <c r="K10" s="1485">
        <v>0.44873683015784399</v>
      </c>
      <c r="L10" s="1486">
        <v>0.55585853871297997</v>
      </c>
      <c r="M10" s="1487">
        <v>0.58226578112303695</v>
      </c>
      <c r="N10" s="1488">
        <v>0.52143939845454301</v>
      </c>
      <c r="O10" s="1489">
        <v>0.35371811859542102</v>
      </c>
      <c r="P10" s="1490">
        <v>0.488705222453576</v>
      </c>
      <c r="Q10" s="1491">
        <v>0.42745655781047698</v>
      </c>
      <c r="R10" s="1492">
        <v>0.54208474498238302</v>
      </c>
      <c r="S10" s="1493">
        <v>0.29988993416348803</v>
      </c>
      <c r="T10" s="1494">
        <v>0.49808269318836801</v>
      </c>
      <c r="U10" s="1495">
        <v>0.342719401525371</v>
      </c>
      <c r="V10" s="1525"/>
      <c r="W10" s="1527"/>
      <c r="X10" s="1529"/>
      <c r="Y10" s="1531"/>
      <c r="Z10" s="1496">
        <v>0.56058352867554495</v>
      </c>
      <c r="AA10" s="1497">
        <v>0.532696644459839</v>
      </c>
      <c r="AB10" s="1498">
        <v>0.393147065404784</v>
      </c>
      <c r="AC10" s="1499">
        <v>0.25694131374472901</v>
      </c>
      <c r="AD10" s="1533"/>
      <c r="AE10" s="1500">
        <v>0.236771502509281</v>
      </c>
      <c r="AF10" s="1501">
        <v>0.42013668593819398</v>
      </c>
      <c r="AG10" s="1502">
        <v>0.51873835143656399</v>
      </c>
      <c r="AH10" s="1503">
        <v>0.62275720602976603</v>
      </c>
      <c r="AI10" s="1504">
        <v>0.488748378227639</v>
      </c>
      <c r="AJ10" s="1505">
        <v>0.475803343962168</v>
      </c>
      <c r="AK10" s="1506">
        <v>0.35672414976370198</v>
      </c>
      <c r="AL10" s="1507">
        <v>0.44698323260369199</v>
      </c>
      <c r="AM10" s="1508">
        <v>0.51815247333321202</v>
      </c>
      <c r="AN10" s="1509">
        <v>0.54933654131232801</v>
      </c>
      <c r="AO10" s="1510">
        <v>0.34931327893877101</v>
      </c>
      <c r="AP10" s="1535"/>
      <c r="AQ10" s="1511">
        <v>0.50604242442915404</v>
      </c>
      <c r="AR10" s="1512">
        <v>0.235221488293722</v>
      </c>
      <c r="AS10" s="1513">
        <v>0.36746039394924801</v>
      </c>
      <c r="AT10" s="1514">
        <v>0.44936802023286798</v>
      </c>
      <c r="AU10" s="1515">
        <v>0.34969868611628402</v>
      </c>
      <c r="AV10" s="1516">
        <v>0.42638899116164403</v>
      </c>
      <c r="AW10" s="1517">
        <v>0.51892308780309104</v>
      </c>
      <c r="AX10" s="1518">
        <v>0.58647037694498105</v>
      </c>
      <c r="AY10" s="1519">
        <v>0.64021000096762404</v>
      </c>
      <c r="AZ10" s="1520">
        <v>0.53152737549853502</v>
      </c>
    </row>
    <row r="11" spans="1:52" ht="17" x14ac:dyDescent="0.2">
      <c r="A11" s="1588" t="s">
        <v>65</v>
      </c>
      <c r="B11" s="1523">
        <v>0.24789611307964299</v>
      </c>
      <c r="C11" s="1524">
        <v>0.23938107738892</v>
      </c>
      <c r="D11" s="1524">
        <v>0.25506721372152202</v>
      </c>
      <c r="E11" s="1524">
        <v>0.22442186271291301</v>
      </c>
      <c r="F11" s="1524">
        <v>0.26292703716416099</v>
      </c>
      <c r="G11" s="1524">
        <v>0.21561794335617701</v>
      </c>
      <c r="H11" s="1524">
        <v>0.221583005073025</v>
      </c>
      <c r="I11" s="1524">
        <v>0.29619217865092501</v>
      </c>
      <c r="J11" s="1524">
        <v>0.219211931711115</v>
      </c>
      <c r="K11" s="1524">
        <v>0.26086285149003302</v>
      </c>
      <c r="L11" s="1524">
        <v>0.24166298879898199</v>
      </c>
      <c r="M11" s="1524">
        <v>0.27305977263160502</v>
      </c>
      <c r="N11" s="1524">
        <v>0.25328613522937299</v>
      </c>
      <c r="O11" s="1524">
        <v>0.23500079945921701</v>
      </c>
      <c r="P11" s="1524">
        <v>0.22697852863152701</v>
      </c>
      <c r="Q11" s="1524">
        <v>0.27488198933640501</v>
      </c>
      <c r="R11" s="1524">
        <v>0.21762189380788199</v>
      </c>
      <c r="S11" s="1524">
        <v>0.27291290288870201</v>
      </c>
      <c r="T11" s="1524">
        <v>0.28703755452250002</v>
      </c>
      <c r="U11" s="1524">
        <v>0.35171746223053402</v>
      </c>
      <c r="V11" s="1526"/>
      <c r="W11" s="1528"/>
      <c r="X11" s="1530"/>
      <c r="Y11" s="1532"/>
      <c r="Z11" s="1524">
        <v>0.26356375070876398</v>
      </c>
      <c r="AA11" s="1524">
        <v>0.24320340157232501</v>
      </c>
      <c r="AB11" s="1524">
        <v>0.25280590269686198</v>
      </c>
      <c r="AC11" s="1524">
        <v>0.31028503703461902</v>
      </c>
      <c r="AD11" s="1534"/>
      <c r="AE11" s="1524">
        <v>8.8403568387198095E-2</v>
      </c>
      <c r="AF11" s="1524">
        <v>0.29585959708317899</v>
      </c>
      <c r="AG11" s="1524">
        <v>0.25190107730359801</v>
      </c>
      <c r="AH11" s="1524">
        <v>0.19262831280710799</v>
      </c>
      <c r="AI11" s="1524">
        <v>0.32396560356094201</v>
      </c>
      <c r="AJ11" s="1524">
        <v>0.24455026474407501</v>
      </c>
      <c r="AK11" s="1524">
        <v>0.16520059920626501</v>
      </c>
      <c r="AL11" s="1524">
        <v>0.245883327928512</v>
      </c>
      <c r="AM11" s="1524">
        <v>0.24753073862651201</v>
      </c>
      <c r="AN11" s="1524">
        <v>0.23564034801452999</v>
      </c>
      <c r="AO11" s="1524">
        <v>0.27603903077283898</v>
      </c>
      <c r="AP11" s="1536"/>
      <c r="AQ11" s="1524">
        <v>0.23865079223510699</v>
      </c>
      <c r="AR11" s="1524">
        <v>0.336524860352994</v>
      </c>
      <c r="AS11" s="1524">
        <v>0.25956636323232801</v>
      </c>
      <c r="AT11" s="1524">
        <v>0.282622303436525</v>
      </c>
      <c r="AU11" s="1524">
        <v>0.247525075620979</v>
      </c>
      <c r="AV11" s="1524">
        <v>0.25121350769898199</v>
      </c>
      <c r="AW11" s="1524">
        <v>0.258413338598388</v>
      </c>
      <c r="AX11" s="1524">
        <v>0.26333362832319102</v>
      </c>
      <c r="AY11" s="1524">
        <v>0.22884832365857599</v>
      </c>
      <c r="AZ11" s="1521">
        <v>0.21343555909624001</v>
      </c>
    </row>
    <row r="12" spans="1:52" ht="17" x14ac:dyDescent="0.2">
      <c r="A12" s="1588" t="s">
        <v>66</v>
      </c>
      <c r="B12" s="1523">
        <v>0.12016024127740001</v>
      </c>
      <c r="C12" s="1524">
        <v>0.113924751725463</v>
      </c>
      <c r="D12" s="1524">
        <v>0.12541157841237399</v>
      </c>
      <c r="E12" s="1524">
        <v>0.10053326336202199</v>
      </c>
      <c r="F12" s="1524">
        <v>0.175137827630895</v>
      </c>
      <c r="G12" s="1524">
        <v>0.14152722121283301</v>
      </c>
      <c r="H12" s="1524">
        <v>8.2635404586910502E-2</v>
      </c>
      <c r="I12" s="1524">
        <v>8.3896036787609707E-2</v>
      </c>
      <c r="J12" s="1524">
        <v>0.16878978312409901</v>
      </c>
      <c r="K12" s="1524">
        <v>0.115094796504657</v>
      </c>
      <c r="L12" s="1524">
        <v>0.10104862637796901</v>
      </c>
      <c r="M12" s="1524">
        <v>8.8644907974309198E-2</v>
      </c>
      <c r="N12" s="1524">
        <v>0.110372275784701</v>
      </c>
      <c r="O12" s="1524">
        <v>0.155646635859783</v>
      </c>
      <c r="P12" s="1524">
        <v>9.2009397138365007E-2</v>
      </c>
      <c r="Q12" s="1524">
        <v>0.14954131097217599</v>
      </c>
      <c r="R12" s="1524">
        <v>9.2508375107312399E-2</v>
      </c>
      <c r="S12" s="1524">
        <v>0.19186490170383999</v>
      </c>
      <c r="T12" s="1524">
        <v>0.11552764099941901</v>
      </c>
      <c r="U12" s="1524">
        <v>0.177209888287261</v>
      </c>
      <c r="V12" s="1526"/>
      <c r="W12" s="1528"/>
      <c r="X12" s="1530"/>
      <c r="Y12" s="1532"/>
      <c r="Z12" s="1524">
        <v>0.105942681754692</v>
      </c>
      <c r="AA12" s="1524">
        <v>9.5085326388310798E-2</v>
      </c>
      <c r="AB12" s="1524">
        <v>0.138362544216315</v>
      </c>
      <c r="AC12" s="1524">
        <v>0.15340145282599299</v>
      </c>
      <c r="AD12" s="1534"/>
      <c r="AE12" s="1524">
        <v>0.27462774181279997</v>
      </c>
      <c r="AF12" s="1524">
        <v>0.14051644030633001</v>
      </c>
      <c r="AG12" s="1524">
        <v>0.11095306283794699</v>
      </c>
      <c r="AH12" s="1524">
        <v>9.2942966319509907E-2</v>
      </c>
      <c r="AI12" s="1524">
        <v>0.14625146123027599</v>
      </c>
      <c r="AJ12" s="1524">
        <v>0.11181311687384</v>
      </c>
      <c r="AK12" s="1524">
        <v>0.23651135107760099</v>
      </c>
      <c r="AL12" s="1524">
        <v>0.13354605501824901</v>
      </c>
      <c r="AM12" s="1524">
        <v>9.7383693521387801E-2</v>
      </c>
      <c r="AN12" s="1524">
        <v>0.132562693166621</v>
      </c>
      <c r="AO12" s="1524">
        <v>0.14760131090072001</v>
      </c>
      <c r="AP12" s="1536"/>
      <c r="AQ12" s="1524">
        <v>0.115394220275576</v>
      </c>
      <c r="AR12" s="1524">
        <v>0.16895553242854799</v>
      </c>
      <c r="AS12" s="1524">
        <v>0.13398767357222999</v>
      </c>
      <c r="AT12" s="1524">
        <v>0.119108968745214</v>
      </c>
      <c r="AU12" s="1524">
        <v>0.16207675652508099</v>
      </c>
      <c r="AV12" s="1524">
        <v>0.14034945439420099</v>
      </c>
      <c r="AW12" s="1524">
        <v>9.18927154967146E-2</v>
      </c>
      <c r="AX12" s="1524">
        <v>7.4160450189227303E-2</v>
      </c>
      <c r="AY12" s="1524">
        <v>8.8364458561294504E-2</v>
      </c>
      <c r="AZ12" s="1521">
        <v>0.12017439888982399</v>
      </c>
    </row>
    <row r="13" spans="1:52" ht="17" x14ac:dyDescent="0.2">
      <c r="A13" s="1588" t="s">
        <v>67</v>
      </c>
      <c r="B13" s="1523">
        <v>0.15478789937909501</v>
      </c>
      <c r="C13" s="1524">
        <v>8.56888100660953E-2</v>
      </c>
      <c r="D13" s="1524">
        <v>0.21298102289888601</v>
      </c>
      <c r="E13" s="1524">
        <v>0.184112279844525</v>
      </c>
      <c r="F13" s="1524">
        <v>0.160074518068968</v>
      </c>
      <c r="G13" s="1524">
        <v>0.18685559496814499</v>
      </c>
      <c r="H13" s="1524">
        <v>0.152198316729446</v>
      </c>
      <c r="I13" s="1524">
        <v>0.102891156200099</v>
      </c>
      <c r="J13" s="1524">
        <v>0.25042857381971401</v>
      </c>
      <c r="K13" s="1524">
        <v>0.17530552184746501</v>
      </c>
      <c r="L13" s="1524">
        <v>0.101429846110069</v>
      </c>
      <c r="M13" s="1524">
        <v>5.6029538271048097E-2</v>
      </c>
      <c r="N13" s="1524">
        <v>0.114902190531382</v>
      </c>
      <c r="O13" s="1524">
        <v>0.255634446085579</v>
      </c>
      <c r="P13" s="1524">
        <v>0.19230685177653301</v>
      </c>
      <c r="Q13" s="1524">
        <v>0.148120141880941</v>
      </c>
      <c r="R13" s="1524">
        <v>0.14778498610242199</v>
      </c>
      <c r="S13" s="1524">
        <v>0.235332261243969</v>
      </c>
      <c r="T13" s="1524">
        <v>9.9352111289713094E-2</v>
      </c>
      <c r="U13" s="1524">
        <v>0.128353247956834</v>
      </c>
      <c r="V13" s="1526"/>
      <c r="W13" s="1528"/>
      <c r="X13" s="1530"/>
      <c r="Y13" s="1532"/>
      <c r="Z13" s="1524">
        <v>6.9910038860999293E-2</v>
      </c>
      <c r="AA13" s="1524">
        <v>0.129014627579525</v>
      </c>
      <c r="AB13" s="1524">
        <v>0.21568448768203899</v>
      </c>
      <c r="AC13" s="1524">
        <v>0.27937219639465799</v>
      </c>
      <c r="AD13" s="1534"/>
      <c r="AE13" s="1524">
        <v>0.40019718729072101</v>
      </c>
      <c r="AF13" s="1524">
        <v>0.14348727667229699</v>
      </c>
      <c r="AG13" s="1524">
        <v>0.118407508421892</v>
      </c>
      <c r="AH13" s="1524">
        <v>9.1671514843615604E-2</v>
      </c>
      <c r="AI13" s="1524">
        <v>4.1034556981142799E-2</v>
      </c>
      <c r="AJ13" s="1524">
        <v>0.167833274419916</v>
      </c>
      <c r="AK13" s="1524">
        <v>0.24156389995243299</v>
      </c>
      <c r="AL13" s="1524">
        <v>0.17358738444954699</v>
      </c>
      <c r="AM13" s="1524">
        <v>0.13693309451888799</v>
      </c>
      <c r="AN13" s="1524">
        <v>8.2460417506521499E-2</v>
      </c>
      <c r="AO13" s="1524">
        <v>0.22704637938767</v>
      </c>
      <c r="AP13" s="1536"/>
      <c r="AQ13" s="1524">
        <v>0.139912563060163</v>
      </c>
      <c r="AR13" s="1524">
        <v>0.25929811892473598</v>
      </c>
      <c r="AS13" s="1524">
        <v>0.23898556924619399</v>
      </c>
      <c r="AT13" s="1524">
        <v>0.14890070758539301</v>
      </c>
      <c r="AU13" s="1524">
        <v>0.24069948173765701</v>
      </c>
      <c r="AV13" s="1524">
        <v>0.182048046745172</v>
      </c>
      <c r="AW13" s="1524">
        <v>0.130770858101806</v>
      </c>
      <c r="AX13" s="1524">
        <v>7.6035544542600905E-2</v>
      </c>
      <c r="AY13" s="1524">
        <v>4.2577216812505599E-2</v>
      </c>
      <c r="AZ13" s="1521">
        <v>0.13486266651540099</v>
      </c>
    </row>
    <row r="14" spans="1:52" ht="17" x14ac:dyDescent="0.2">
      <c r="A14" s="1589" t="s">
        <v>68</v>
      </c>
      <c r="B14" s="1587">
        <v>1520</v>
      </c>
      <c r="C14" s="1537">
        <v>660</v>
      </c>
      <c r="D14" s="1538">
        <v>860</v>
      </c>
      <c r="E14" s="1539">
        <v>254</v>
      </c>
      <c r="F14" s="1540">
        <v>376</v>
      </c>
      <c r="G14" s="1541">
        <v>241</v>
      </c>
      <c r="H14" s="1542">
        <v>296</v>
      </c>
      <c r="I14" s="1543">
        <v>353</v>
      </c>
      <c r="J14" s="1544">
        <v>243</v>
      </c>
      <c r="K14" s="1545">
        <v>574</v>
      </c>
      <c r="L14" s="1546">
        <v>426</v>
      </c>
      <c r="M14" s="1547">
        <v>277</v>
      </c>
      <c r="N14" s="1548">
        <v>1041</v>
      </c>
      <c r="O14" s="1549">
        <v>236</v>
      </c>
      <c r="P14" s="1550">
        <v>149</v>
      </c>
      <c r="Q14" s="1551">
        <v>93</v>
      </c>
      <c r="R14" s="1552">
        <v>870</v>
      </c>
      <c r="S14" s="1553">
        <v>262</v>
      </c>
      <c r="T14" s="1554">
        <v>257</v>
      </c>
      <c r="U14" s="1555">
        <v>90</v>
      </c>
      <c r="V14" s="1556">
        <v>18</v>
      </c>
      <c r="W14" s="1557">
        <v>9</v>
      </c>
      <c r="X14" s="1558">
        <v>6</v>
      </c>
      <c r="Y14" s="1559">
        <v>8</v>
      </c>
      <c r="Z14" s="1560">
        <v>473</v>
      </c>
      <c r="AA14" s="1561">
        <v>510</v>
      </c>
      <c r="AB14" s="1562">
        <v>422</v>
      </c>
      <c r="AC14" s="1563">
        <v>52</v>
      </c>
      <c r="AD14" s="1564">
        <v>20</v>
      </c>
      <c r="AE14" s="1565">
        <v>43</v>
      </c>
      <c r="AF14" s="1566">
        <v>114</v>
      </c>
      <c r="AG14" s="1567">
        <v>169</v>
      </c>
      <c r="AH14" s="1568">
        <v>79</v>
      </c>
      <c r="AI14" s="1569">
        <v>80</v>
      </c>
      <c r="AJ14" s="1570">
        <v>1068</v>
      </c>
      <c r="AK14" s="1571">
        <v>44</v>
      </c>
      <c r="AL14" s="1572">
        <v>505</v>
      </c>
      <c r="AM14" s="1573">
        <v>612</v>
      </c>
      <c r="AN14" s="1574">
        <v>191</v>
      </c>
      <c r="AO14" s="1575">
        <v>202</v>
      </c>
      <c r="AP14" s="1576">
        <v>10</v>
      </c>
      <c r="AQ14" s="1577">
        <v>1200</v>
      </c>
      <c r="AR14" s="1578">
        <v>61</v>
      </c>
      <c r="AS14" s="1579">
        <v>143</v>
      </c>
      <c r="AT14" s="1580">
        <v>112</v>
      </c>
      <c r="AU14" s="1581">
        <v>294</v>
      </c>
      <c r="AV14" s="1582">
        <v>410</v>
      </c>
      <c r="AW14" s="1583">
        <v>338</v>
      </c>
      <c r="AX14" s="1584">
        <v>201</v>
      </c>
      <c r="AY14" s="1585">
        <v>118</v>
      </c>
      <c r="AZ14" s="1586">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109</v>
      </c>
    </row>
    <row r="8" spans="1:52" ht="17" x14ac:dyDescent="0.2">
      <c r="A8" s="88" t="s">
        <v>110</v>
      </c>
    </row>
    <row r="9" spans="1:52" ht="51" x14ac:dyDescent="0.2">
      <c r="A9" s="99" t="s">
        <v>63</v>
      </c>
    </row>
    <row r="10" spans="1:52" ht="17" x14ac:dyDescent="0.2">
      <c r="A10" s="1701" t="s">
        <v>64</v>
      </c>
      <c r="B10" s="1635">
        <v>6.6899772581785102E-2</v>
      </c>
      <c r="C10" s="1590">
        <v>7.5123436599088197E-2</v>
      </c>
      <c r="D10" s="1591">
        <v>5.9973620597769298E-2</v>
      </c>
      <c r="E10" s="1592">
        <v>6.98634876332003E-2</v>
      </c>
      <c r="F10" s="1593">
        <v>5.7567468357637097E-2</v>
      </c>
      <c r="G10" s="1594">
        <v>4.2032581307506998E-2</v>
      </c>
      <c r="H10" s="1595">
        <v>8.2098686556672407E-2</v>
      </c>
      <c r="I10" s="1596">
        <v>8.1974845900888202E-2</v>
      </c>
      <c r="J10" s="1597">
        <v>3.99479394170748E-2</v>
      </c>
      <c r="K10" s="1598">
        <v>7.1785957655197297E-2</v>
      </c>
      <c r="L10" s="1599">
        <v>7.0482741461898202E-2</v>
      </c>
      <c r="M10" s="1600">
        <v>9.0782422586912506E-2</v>
      </c>
      <c r="N10" s="1601">
        <v>7.88275118859489E-2</v>
      </c>
      <c r="O10" s="1602">
        <v>3.1804229060105098E-2</v>
      </c>
      <c r="P10" s="1603">
        <v>5.5718110131062197E-2</v>
      </c>
      <c r="Q10" s="1604">
        <v>8.4574040764492403E-2</v>
      </c>
      <c r="R10" s="1605">
        <v>8.4343804502526903E-2</v>
      </c>
      <c r="S10" s="1606">
        <v>1.7417317175307701E-2</v>
      </c>
      <c r="T10" s="1607">
        <v>8.0721244360065003E-2</v>
      </c>
      <c r="U10" s="1608">
        <v>1.43637029949351E-2</v>
      </c>
      <c r="V10" s="1638"/>
      <c r="W10" s="1640"/>
      <c r="X10" s="1642"/>
      <c r="Y10" s="1644"/>
      <c r="Z10" s="1609">
        <v>7.8735444412175504E-2</v>
      </c>
      <c r="AA10" s="1610">
        <v>7.0170747114449206E-2</v>
      </c>
      <c r="AB10" s="1611">
        <v>5.44251096495042E-2</v>
      </c>
      <c r="AC10" s="1612">
        <v>3.9400918368804001E-2</v>
      </c>
      <c r="AD10" s="1646"/>
      <c r="AE10" s="1613">
        <v>7.3941100114922595E-2</v>
      </c>
      <c r="AF10" s="1614">
        <v>9.6112278388882005E-2</v>
      </c>
      <c r="AG10" s="1615">
        <v>6.6933796471219498E-2</v>
      </c>
      <c r="AH10" s="1616">
        <v>0.12750841943968699</v>
      </c>
      <c r="AI10" s="1617">
        <v>8.8409931727991803E-2</v>
      </c>
      <c r="AJ10" s="1618">
        <v>6.0283938945499799E-2</v>
      </c>
      <c r="AK10" s="1619">
        <v>6.8698098963694998E-2</v>
      </c>
      <c r="AL10" s="1620">
        <v>6.5605799712433105E-2</v>
      </c>
      <c r="AM10" s="1621">
        <v>7.2436673314555E-2</v>
      </c>
      <c r="AN10" s="1622">
        <v>7.8862639202612494E-2</v>
      </c>
      <c r="AO10" s="1623">
        <v>4.1581683376345997E-2</v>
      </c>
      <c r="AP10" s="1648"/>
      <c r="AQ10" s="1624">
        <v>6.9740806192495397E-2</v>
      </c>
      <c r="AR10" s="1625">
        <v>6.5763297439273893E-2</v>
      </c>
      <c r="AS10" s="1626">
        <v>3.4300167722065303E-2</v>
      </c>
      <c r="AT10" s="1627">
        <v>9.0865026487988595E-2</v>
      </c>
      <c r="AU10" s="1628">
        <v>5.3662743469086498E-2</v>
      </c>
      <c r="AV10" s="1629">
        <v>4.6602875003233998E-2</v>
      </c>
      <c r="AW10" s="1630">
        <v>6.2676515678765699E-2</v>
      </c>
      <c r="AX10" s="1631">
        <v>8.7789243601282402E-2</v>
      </c>
      <c r="AY10" s="1632">
        <v>9.5304717120991103E-2</v>
      </c>
      <c r="AZ10" s="1633">
        <v>0.108454623005936</v>
      </c>
    </row>
    <row r="11" spans="1:52" ht="17" x14ac:dyDescent="0.2">
      <c r="A11" s="1701" t="s">
        <v>65</v>
      </c>
      <c r="B11" s="1636">
        <v>0.21015701929115899</v>
      </c>
      <c r="C11" s="1637">
        <v>0.25874647970719</v>
      </c>
      <c r="D11" s="1637">
        <v>0.16923389950481399</v>
      </c>
      <c r="E11" s="1637">
        <v>0.250006529673448</v>
      </c>
      <c r="F11" s="1637">
        <v>0.19461946957162299</v>
      </c>
      <c r="G11" s="1637">
        <v>0.22746246830665801</v>
      </c>
      <c r="H11" s="1637">
        <v>0.18108636127108099</v>
      </c>
      <c r="I11" s="1637">
        <v>0.211488001409117</v>
      </c>
      <c r="J11" s="1637">
        <v>0.159826043573876</v>
      </c>
      <c r="K11" s="1637">
        <v>0.19439035376255401</v>
      </c>
      <c r="L11" s="1637">
        <v>0.23844924157918701</v>
      </c>
      <c r="M11" s="1637">
        <v>0.27163828046740002</v>
      </c>
      <c r="N11" s="1637">
        <v>0.23085750809400901</v>
      </c>
      <c r="O11" s="1637">
        <v>0.151819363377169</v>
      </c>
      <c r="P11" s="1637">
        <v>0.180772289368728</v>
      </c>
      <c r="Q11" s="1637">
        <v>0.24591373664503299</v>
      </c>
      <c r="R11" s="1637">
        <v>0.24422820986017399</v>
      </c>
      <c r="S11" s="1637">
        <v>0.13588206415545101</v>
      </c>
      <c r="T11" s="1637">
        <v>0.18198398921603501</v>
      </c>
      <c r="U11" s="1637">
        <v>0.212131676002981</v>
      </c>
      <c r="V11" s="1639"/>
      <c r="W11" s="1641"/>
      <c r="X11" s="1643"/>
      <c r="Y11" s="1645"/>
      <c r="Z11" s="1637">
        <v>0.267258614072937</v>
      </c>
      <c r="AA11" s="1637">
        <v>0.20980270159931699</v>
      </c>
      <c r="AB11" s="1637">
        <v>0.177082297126679</v>
      </c>
      <c r="AC11" s="1637">
        <v>4.3488903893581801E-2</v>
      </c>
      <c r="AD11" s="1647"/>
      <c r="AE11" s="1637">
        <v>6.9732784350687499E-2</v>
      </c>
      <c r="AF11" s="1637">
        <v>0.23544770824464301</v>
      </c>
      <c r="AG11" s="1637">
        <v>0.22980000190504599</v>
      </c>
      <c r="AH11" s="1637">
        <v>0.30484380676122702</v>
      </c>
      <c r="AI11" s="1637">
        <v>0.27613833257422699</v>
      </c>
      <c r="AJ11" s="1637">
        <v>0.20473537629930499</v>
      </c>
      <c r="AK11" s="1637">
        <v>0.115396903154352</v>
      </c>
      <c r="AL11" s="1637">
        <v>0.199575336755278</v>
      </c>
      <c r="AM11" s="1637">
        <v>0.218629696152396</v>
      </c>
      <c r="AN11" s="1637">
        <v>0.23672869328180099</v>
      </c>
      <c r="AO11" s="1637">
        <v>0.18727105757818599</v>
      </c>
      <c r="AP11" s="1649"/>
      <c r="AQ11" s="1637">
        <v>0.216048422924944</v>
      </c>
      <c r="AR11" s="1637">
        <v>7.6782136510700996E-2</v>
      </c>
      <c r="AS11" s="1637">
        <v>0.17491698832463101</v>
      </c>
      <c r="AT11" s="1637">
        <v>0.298057151013502</v>
      </c>
      <c r="AU11" s="1637">
        <v>0.17853846654877001</v>
      </c>
      <c r="AV11" s="1637">
        <v>0.22698688874338499</v>
      </c>
      <c r="AW11" s="1637">
        <v>0.20864065968186901</v>
      </c>
      <c r="AX11" s="1637">
        <v>0.22495883502071701</v>
      </c>
      <c r="AY11" s="1637">
        <v>0.26801843988882101</v>
      </c>
      <c r="AZ11" s="1634">
        <v>0.17664092845596399</v>
      </c>
    </row>
    <row r="12" spans="1:52" ht="17" x14ac:dyDescent="0.2">
      <c r="A12" s="1701" t="s">
        <v>66</v>
      </c>
      <c r="B12" s="1636">
        <v>0.29206509313384599</v>
      </c>
      <c r="C12" s="1637">
        <v>0.33050526657074197</v>
      </c>
      <c r="D12" s="1637">
        <v>0.259689927641229</v>
      </c>
      <c r="E12" s="1637">
        <v>0.23456194329510999</v>
      </c>
      <c r="F12" s="1637">
        <v>0.270973418974639</v>
      </c>
      <c r="G12" s="1637">
        <v>0.30148503696046502</v>
      </c>
      <c r="H12" s="1637">
        <v>0.34157953712778599</v>
      </c>
      <c r="I12" s="1637">
        <v>0.31041136310237399</v>
      </c>
      <c r="J12" s="1637">
        <v>0.286899598449953</v>
      </c>
      <c r="K12" s="1637">
        <v>0.256469453993935</v>
      </c>
      <c r="L12" s="1637">
        <v>0.32567985535317201</v>
      </c>
      <c r="M12" s="1637">
        <v>0.31956840105386602</v>
      </c>
      <c r="N12" s="1637">
        <v>0.30974357664983698</v>
      </c>
      <c r="O12" s="1637">
        <v>0.28628777049029802</v>
      </c>
      <c r="P12" s="1637">
        <v>0.23707559597161401</v>
      </c>
      <c r="Q12" s="1637">
        <v>0.230316271796175</v>
      </c>
      <c r="R12" s="1637">
        <v>0.26758032831798401</v>
      </c>
      <c r="S12" s="1637">
        <v>0.29641692096836902</v>
      </c>
      <c r="T12" s="1637">
        <v>0.37104453807378401</v>
      </c>
      <c r="U12" s="1637">
        <v>0.29526849932442101</v>
      </c>
      <c r="V12" s="1639"/>
      <c r="W12" s="1641"/>
      <c r="X12" s="1643"/>
      <c r="Y12" s="1645"/>
      <c r="Z12" s="1637">
        <v>0.28873156349832002</v>
      </c>
      <c r="AA12" s="1637">
        <v>0.31844963783166103</v>
      </c>
      <c r="AB12" s="1637">
        <v>0.285134622809184</v>
      </c>
      <c r="AC12" s="1637">
        <v>0.204325839373176</v>
      </c>
      <c r="AD12" s="1647"/>
      <c r="AE12" s="1637">
        <v>0.29653123992360497</v>
      </c>
      <c r="AF12" s="1637">
        <v>0.202445332491062</v>
      </c>
      <c r="AG12" s="1637">
        <v>0.32971586236676598</v>
      </c>
      <c r="AH12" s="1637">
        <v>0.29936878101809</v>
      </c>
      <c r="AI12" s="1637">
        <v>0.370045938820384</v>
      </c>
      <c r="AJ12" s="1637">
        <v>0.28469926435447102</v>
      </c>
      <c r="AK12" s="1637">
        <v>0.26846901852758998</v>
      </c>
      <c r="AL12" s="1637">
        <v>0.28524357386972299</v>
      </c>
      <c r="AM12" s="1637">
        <v>0.30326803428154298</v>
      </c>
      <c r="AN12" s="1637">
        <v>0.30226936785323499</v>
      </c>
      <c r="AO12" s="1637">
        <v>0.264507288235306</v>
      </c>
      <c r="AP12" s="1649"/>
      <c r="AQ12" s="1637">
        <v>0.300984194993896</v>
      </c>
      <c r="AR12" s="1637">
        <v>0.27172156971022798</v>
      </c>
      <c r="AS12" s="1637">
        <v>0.21120430544413801</v>
      </c>
      <c r="AT12" s="1637">
        <v>0.30522964929992302</v>
      </c>
      <c r="AU12" s="1637">
        <v>0.25625870245678101</v>
      </c>
      <c r="AV12" s="1637">
        <v>0.28054865076253499</v>
      </c>
      <c r="AW12" s="1637">
        <v>0.31089978720233402</v>
      </c>
      <c r="AX12" s="1637">
        <v>0.28726000920768302</v>
      </c>
      <c r="AY12" s="1637">
        <v>0.35973052124732902</v>
      </c>
      <c r="AZ12" s="1634">
        <v>0.31326801732205201</v>
      </c>
    </row>
    <row r="13" spans="1:52" ht="17" x14ac:dyDescent="0.2">
      <c r="A13" s="1701" t="s">
        <v>67</v>
      </c>
      <c r="B13" s="1636">
        <v>0.43087811499320899</v>
      </c>
      <c r="C13" s="1637">
        <v>0.33562481712297998</v>
      </c>
      <c r="D13" s="1637">
        <v>0.51110255225618695</v>
      </c>
      <c r="E13" s="1637">
        <v>0.44556803939824102</v>
      </c>
      <c r="F13" s="1637">
        <v>0.476839643096101</v>
      </c>
      <c r="G13" s="1637">
        <v>0.42901991342537099</v>
      </c>
      <c r="H13" s="1637">
        <v>0.39523541504446003</v>
      </c>
      <c r="I13" s="1637">
        <v>0.39612578958762101</v>
      </c>
      <c r="J13" s="1637">
        <v>0.513326418559096</v>
      </c>
      <c r="K13" s="1637">
        <v>0.477354234588313</v>
      </c>
      <c r="L13" s="1637">
        <v>0.365388161605743</v>
      </c>
      <c r="M13" s="1637">
        <v>0.31801089589182102</v>
      </c>
      <c r="N13" s="1637">
        <v>0.38057140337020501</v>
      </c>
      <c r="O13" s="1637">
        <v>0.53008863707242804</v>
      </c>
      <c r="P13" s="1637">
        <v>0.52643400452859501</v>
      </c>
      <c r="Q13" s="1637">
        <v>0.43919595079430002</v>
      </c>
      <c r="R13" s="1637">
        <v>0.40384765731931499</v>
      </c>
      <c r="S13" s="1637">
        <v>0.55028369770087204</v>
      </c>
      <c r="T13" s="1637">
        <v>0.366250228350115</v>
      </c>
      <c r="U13" s="1637">
        <v>0.478236121677663</v>
      </c>
      <c r="V13" s="1639"/>
      <c r="W13" s="1641"/>
      <c r="X13" s="1643"/>
      <c r="Y13" s="1645"/>
      <c r="Z13" s="1637">
        <v>0.36527437801656798</v>
      </c>
      <c r="AA13" s="1637">
        <v>0.40157691345457303</v>
      </c>
      <c r="AB13" s="1637">
        <v>0.48335797041463302</v>
      </c>
      <c r="AC13" s="1637">
        <v>0.712784338364439</v>
      </c>
      <c r="AD13" s="1647"/>
      <c r="AE13" s="1637">
        <v>0.559794875610785</v>
      </c>
      <c r="AF13" s="1637">
        <v>0.46599468087541301</v>
      </c>
      <c r="AG13" s="1637">
        <v>0.37355033925696901</v>
      </c>
      <c r="AH13" s="1637">
        <v>0.26827899278099598</v>
      </c>
      <c r="AI13" s="1637">
        <v>0.26540579687739702</v>
      </c>
      <c r="AJ13" s="1637">
        <v>0.450281420400725</v>
      </c>
      <c r="AK13" s="1637">
        <v>0.54743597935436195</v>
      </c>
      <c r="AL13" s="1637">
        <v>0.44957528966256599</v>
      </c>
      <c r="AM13" s="1637">
        <v>0.405665596251506</v>
      </c>
      <c r="AN13" s="1637">
        <v>0.38213929966235199</v>
      </c>
      <c r="AO13" s="1637">
        <v>0.50663997081016199</v>
      </c>
      <c r="AP13" s="1649"/>
      <c r="AQ13" s="1637">
        <v>0.41322657588866402</v>
      </c>
      <c r="AR13" s="1637">
        <v>0.58573299633979703</v>
      </c>
      <c r="AS13" s="1637">
        <v>0.57957853850916696</v>
      </c>
      <c r="AT13" s="1637">
        <v>0.30584817319858598</v>
      </c>
      <c r="AU13" s="1637">
        <v>0.51154008752536195</v>
      </c>
      <c r="AV13" s="1637">
        <v>0.44586158549084598</v>
      </c>
      <c r="AW13" s="1637">
        <v>0.41778303743703099</v>
      </c>
      <c r="AX13" s="1637">
        <v>0.39999191217031699</v>
      </c>
      <c r="AY13" s="1637">
        <v>0.27694632174285899</v>
      </c>
      <c r="AZ13" s="1634">
        <v>0.40163643121604697</v>
      </c>
    </row>
    <row r="14" spans="1:52" ht="17" x14ac:dyDescent="0.2">
      <c r="A14" s="1702" t="s">
        <v>68</v>
      </c>
      <c r="B14" s="1700">
        <v>1522</v>
      </c>
      <c r="C14" s="1650">
        <v>661</v>
      </c>
      <c r="D14" s="1651">
        <v>861</v>
      </c>
      <c r="E14" s="1652">
        <v>254</v>
      </c>
      <c r="F14" s="1653">
        <v>376</v>
      </c>
      <c r="G14" s="1654">
        <v>241</v>
      </c>
      <c r="H14" s="1655">
        <v>297</v>
      </c>
      <c r="I14" s="1656">
        <v>354</v>
      </c>
      <c r="J14" s="1657">
        <v>243</v>
      </c>
      <c r="K14" s="1658">
        <v>575</v>
      </c>
      <c r="L14" s="1659">
        <v>427</v>
      </c>
      <c r="M14" s="1660">
        <v>277</v>
      </c>
      <c r="N14" s="1661">
        <v>1043</v>
      </c>
      <c r="O14" s="1662">
        <v>236</v>
      </c>
      <c r="P14" s="1663">
        <v>149</v>
      </c>
      <c r="Q14" s="1664">
        <v>93</v>
      </c>
      <c r="R14" s="1665">
        <v>872</v>
      </c>
      <c r="S14" s="1666">
        <v>262</v>
      </c>
      <c r="T14" s="1667">
        <v>257</v>
      </c>
      <c r="U14" s="1668">
        <v>90</v>
      </c>
      <c r="V14" s="1669">
        <v>18</v>
      </c>
      <c r="W14" s="1670">
        <v>9</v>
      </c>
      <c r="X14" s="1671">
        <v>6</v>
      </c>
      <c r="Y14" s="1672">
        <v>8</v>
      </c>
      <c r="Z14" s="1673">
        <v>473</v>
      </c>
      <c r="AA14" s="1674">
        <v>512</v>
      </c>
      <c r="AB14" s="1675">
        <v>422</v>
      </c>
      <c r="AC14" s="1676">
        <v>52</v>
      </c>
      <c r="AD14" s="1677">
        <v>20</v>
      </c>
      <c r="AE14" s="1678">
        <v>43</v>
      </c>
      <c r="AF14" s="1679">
        <v>114</v>
      </c>
      <c r="AG14" s="1680">
        <v>169</v>
      </c>
      <c r="AH14" s="1681">
        <v>79</v>
      </c>
      <c r="AI14" s="1682">
        <v>80</v>
      </c>
      <c r="AJ14" s="1683">
        <v>1070</v>
      </c>
      <c r="AK14" s="1684">
        <v>44</v>
      </c>
      <c r="AL14" s="1685">
        <v>506</v>
      </c>
      <c r="AM14" s="1686">
        <v>612</v>
      </c>
      <c r="AN14" s="1687">
        <v>191</v>
      </c>
      <c r="AO14" s="1688">
        <v>203</v>
      </c>
      <c r="AP14" s="1689">
        <v>10</v>
      </c>
      <c r="AQ14" s="1690">
        <v>1202</v>
      </c>
      <c r="AR14" s="1691">
        <v>61</v>
      </c>
      <c r="AS14" s="1692">
        <v>143</v>
      </c>
      <c r="AT14" s="1693">
        <v>112</v>
      </c>
      <c r="AU14" s="1694">
        <v>295</v>
      </c>
      <c r="AV14" s="1695">
        <v>410</v>
      </c>
      <c r="AW14" s="1696">
        <v>338</v>
      </c>
      <c r="AX14" s="1697">
        <v>202</v>
      </c>
      <c r="AY14" s="1698">
        <v>118</v>
      </c>
      <c r="AZ14" s="1699">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112</v>
      </c>
    </row>
    <row r="8" spans="1:52" ht="17" x14ac:dyDescent="0.2">
      <c r="A8" s="88" t="s">
        <v>113</v>
      </c>
    </row>
    <row r="9" spans="1:52" ht="51" x14ac:dyDescent="0.2">
      <c r="A9" s="99" t="s">
        <v>63</v>
      </c>
    </row>
    <row r="10" spans="1:52" ht="17" x14ac:dyDescent="0.2">
      <c r="A10" s="1814" t="s">
        <v>64</v>
      </c>
      <c r="B10" s="1748">
        <v>5.0115119855515602E-2</v>
      </c>
      <c r="C10" s="1703">
        <v>6.5897349465428398E-2</v>
      </c>
      <c r="D10" s="1704">
        <v>3.6813210408721299E-2</v>
      </c>
      <c r="E10" s="1705">
        <v>4.3989505910660399E-2</v>
      </c>
      <c r="F10" s="1706">
        <v>6.4556828099302493E-2</v>
      </c>
      <c r="G10" s="1707">
        <v>4.8559999272177502E-2</v>
      </c>
      <c r="H10" s="1708">
        <v>4.7087804856324897E-2</v>
      </c>
      <c r="I10" s="1709">
        <v>4.0782081899265701E-2</v>
      </c>
      <c r="J10" s="1710">
        <v>5.2298694489903999E-2</v>
      </c>
      <c r="K10" s="1711">
        <v>5.1790793895807902E-2</v>
      </c>
      <c r="L10" s="1712">
        <v>5.3224586743033597E-2</v>
      </c>
      <c r="M10" s="1713">
        <v>3.88975247600521E-2</v>
      </c>
      <c r="N10" s="1714">
        <v>4.0026250672995901E-2</v>
      </c>
      <c r="O10" s="1715">
        <v>7.8001890206545396E-2</v>
      </c>
      <c r="P10" s="1716">
        <v>5.8759059874591298E-2</v>
      </c>
      <c r="Q10" s="1717">
        <v>4.3044798467497099E-2</v>
      </c>
      <c r="R10" s="1718">
        <v>6.04484277394109E-2</v>
      </c>
      <c r="S10" s="1719">
        <v>1.96933726853608E-2</v>
      </c>
      <c r="T10" s="1720">
        <v>3.3030896291927798E-2</v>
      </c>
      <c r="U10" s="1721">
        <v>9.4881754254251494E-2</v>
      </c>
      <c r="V10" s="1751"/>
      <c r="W10" s="1753"/>
      <c r="X10" s="1755"/>
      <c r="Y10" s="1757"/>
      <c r="Z10" s="1722">
        <v>3.6322101359349997E-2</v>
      </c>
      <c r="AA10" s="1723">
        <v>4.5083033230156402E-2</v>
      </c>
      <c r="AB10" s="1724">
        <v>7.2136895887926197E-2</v>
      </c>
      <c r="AC10" s="1725">
        <v>3.8026017049592298E-2</v>
      </c>
      <c r="AD10" s="1759"/>
      <c r="AE10" s="1726">
        <v>2.8955940835545001E-2</v>
      </c>
      <c r="AF10" s="1727">
        <v>6.8271559162672704E-2</v>
      </c>
      <c r="AG10" s="1728">
        <v>5.28612205630681E-2</v>
      </c>
      <c r="AH10" s="1729">
        <v>7.5553716434910198E-2</v>
      </c>
      <c r="AI10" s="1730">
        <v>6.3352285227393001E-2</v>
      </c>
      <c r="AJ10" s="1731">
        <v>4.6040938992207299E-2</v>
      </c>
      <c r="AK10" s="1732">
        <v>6.8593971492738298E-2</v>
      </c>
      <c r="AL10" s="1733">
        <v>7.0471693038557007E-2</v>
      </c>
      <c r="AM10" s="1734">
        <v>4.4797616141178699E-2</v>
      </c>
      <c r="AN10" s="1735">
        <v>4.8847602579053899E-2</v>
      </c>
      <c r="AO10" s="1736">
        <v>1.4731234152111E-2</v>
      </c>
      <c r="AP10" s="1761"/>
      <c r="AQ10" s="1737">
        <v>4.8270820445580898E-2</v>
      </c>
      <c r="AR10" s="1738">
        <v>9.6279619678723394E-2</v>
      </c>
      <c r="AS10" s="1739">
        <v>5.6432685487499898E-2</v>
      </c>
      <c r="AT10" s="1740">
        <v>2.56390050686249E-2</v>
      </c>
      <c r="AU10" s="1741">
        <v>4.4070316723615999E-2</v>
      </c>
      <c r="AV10" s="1742">
        <v>4.6233200456147497E-2</v>
      </c>
      <c r="AW10" s="1743">
        <v>5.7611225398571803E-2</v>
      </c>
      <c r="AX10" s="1744">
        <v>4.34160918777452E-2</v>
      </c>
      <c r="AY10" s="1745">
        <v>6.8258297108331006E-2</v>
      </c>
      <c r="AZ10" s="1746">
        <v>5.2152313210979101E-2</v>
      </c>
    </row>
    <row r="11" spans="1:52" ht="17" x14ac:dyDescent="0.2">
      <c r="A11" s="1814" t="s">
        <v>65</v>
      </c>
      <c r="B11" s="1749">
        <v>0.17731768893467001</v>
      </c>
      <c r="C11" s="1750">
        <v>0.182702280403339</v>
      </c>
      <c r="D11" s="1750">
        <v>0.17277933472904999</v>
      </c>
      <c r="E11" s="1750">
        <v>8.9006079226436594E-2</v>
      </c>
      <c r="F11" s="1750">
        <v>0.11605908594413999</v>
      </c>
      <c r="G11" s="1750">
        <v>0.19005224895167899</v>
      </c>
      <c r="H11" s="1750">
        <v>0.222985960499753</v>
      </c>
      <c r="I11" s="1750">
        <v>0.27051515561640899</v>
      </c>
      <c r="J11" s="1750">
        <v>0.173292845368406</v>
      </c>
      <c r="K11" s="1750">
        <v>0.15485261350481899</v>
      </c>
      <c r="L11" s="1750">
        <v>0.16879828694235299</v>
      </c>
      <c r="M11" s="1750">
        <v>0.240914904379911</v>
      </c>
      <c r="N11" s="1750">
        <v>0.18416276347532601</v>
      </c>
      <c r="O11" s="1750">
        <v>0.16301844138697499</v>
      </c>
      <c r="P11" s="1750">
        <v>0.16780072918855801</v>
      </c>
      <c r="Q11" s="1750">
        <v>0.17376768551083299</v>
      </c>
      <c r="R11" s="1750">
        <v>0.18861347197800801</v>
      </c>
      <c r="S11" s="1750">
        <v>0.140915579938617</v>
      </c>
      <c r="T11" s="1750">
        <v>0.20256969996254601</v>
      </c>
      <c r="U11" s="1750">
        <v>0.13973839012909001</v>
      </c>
      <c r="V11" s="1752"/>
      <c r="W11" s="1754"/>
      <c r="X11" s="1756"/>
      <c r="Y11" s="1758"/>
      <c r="Z11" s="1750">
        <v>0.18112343129853201</v>
      </c>
      <c r="AA11" s="1750">
        <v>0.18223780710767901</v>
      </c>
      <c r="AB11" s="1750">
        <v>0.18447269905952801</v>
      </c>
      <c r="AC11" s="1750">
        <v>9.9733383379197404E-2</v>
      </c>
      <c r="AD11" s="1760"/>
      <c r="AE11" s="1750">
        <v>0.112202462154095</v>
      </c>
      <c r="AF11" s="1750">
        <v>0.16739770298044901</v>
      </c>
      <c r="AG11" s="1750">
        <v>0.23058869101103999</v>
      </c>
      <c r="AH11" s="1750">
        <v>0.21919495680342599</v>
      </c>
      <c r="AI11" s="1750">
        <v>0.25020543440904502</v>
      </c>
      <c r="AJ11" s="1750">
        <v>0.167515080873128</v>
      </c>
      <c r="AK11" s="1750">
        <v>9.9410969829065304E-2</v>
      </c>
      <c r="AL11" s="1750">
        <v>0.16914965398985099</v>
      </c>
      <c r="AM11" s="1750">
        <v>0.202836881565885</v>
      </c>
      <c r="AN11" s="1750">
        <v>0.16771732282409099</v>
      </c>
      <c r="AO11" s="1750">
        <v>0.136669529621332</v>
      </c>
      <c r="AP11" s="1762"/>
      <c r="AQ11" s="1750">
        <v>0.19008283850181401</v>
      </c>
      <c r="AR11" s="1750">
        <v>9.6608117579593505E-2</v>
      </c>
      <c r="AS11" s="1750">
        <v>0.12849978540727899</v>
      </c>
      <c r="AT11" s="1750">
        <v>0.14625562581683099</v>
      </c>
      <c r="AU11" s="1750">
        <v>0.15823081328292499</v>
      </c>
      <c r="AV11" s="1750">
        <v>0.16901241668640299</v>
      </c>
      <c r="AW11" s="1750">
        <v>0.18050342806599101</v>
      </c>
      <c r="AX11" s="1750">
        <v>0.19044142959648</v>
      </c>
      <c r="AY11" s="1750">
        <v>0.249319997276405</v>
      </c>
      <c r="AZ11" s="1747">
        <v>0.16425549838506801</v>
      </c>
    </row>
    <row r="12" spans="1:52" ht="17" x14ac:dyDescent="0.2">
      <c r="A12" s="1814" t="s">
        <v>66</v>
      </c>
      <c r="B12" s="1749">
        <v>0.39377105999529699</v>
      </c>
      <c r="C12" s="1750">
        <v>0.43590739292375202</v>
      </c>
      <c r="D12" s="1750">
        <v>0.35825683298885203</v>
      </c>
      <c r="E12" s="1750">
        <v>0.47145126312012298</v>
      </c>
      <c r="F12" s="1750">
        <v>0.35498879149295898</v>
      </c>
      <c r="G12" s="1750">
        <v>0.37258102859511699</v>
      </c>
      <c r="H12" s="1750">
        <v>0.39807976442223503</v>
      </c>
      <c r="I12" s="1750">
        <v>0.39495656218942299</v>
      </c>
      <c r="J12" s="1750">
        <v>0.34689318401596497</v>
      </c>
      <c r="K12" s="1750">
        <v>0.38428724676279302</v>
      </c>
      <c r="L12" s="1750">
        <v>0.44239505832763798</v>
      </c>
      <c r="M12" s="1750">
        <v>0.40743290150489198</v>
      </c>
      <c r="N12" s="1750">
        <v>0.41891843463870998</v>
      </c>
      <c r="O12" s="1750">
        <v>0.328423545577882</v>
      </c>
      <c r="P12" s="1750">
        <v>0.37045662256672401</v>
      </c>
      <c r="Q12" s="1750">
        <v>0.39835745030466602</v>
      </c>
      <c r="R12" s="1750">
        <v>0.385409187828674</v>
      </c>
      <c r="S12" s="1750">
        <v>0.40140275562307898</v>
      </c>
      <c r="T12" s="1750">
        <v>0.40976229065820702</v>
      </c>
      <c r="U12" s="1750">
        <v>0.403775442801941</v>
      </c>
      <c r="V12" s="1752"/>
      <c r="W12" s="1754"/>
      <c r="X12" s="1756"/>
      <c r="Y12" s="1758"/>
      <c r="Z12" s="1750">
        <v>0.40631322614640297</v>
      </c>
      <c r="AA12" s="1750">
        <v>0.40573043469807102</v>
      </c>
      <c r="AB12" s="1750">
        <v>0.36839127667813498</v>
      </c>
      <c r="AC12" s="1750">
        <v>0.38732030916920501</v>
      </c>
      <c r="AD12" s="1760"/>
      <c r="AE12" s="1750">
        <v>0.38941596183578497</v>
      </c>
      <c r="AF12" s="1750">
        <v>0.35892006207171201</v>
      </c>
      <c r="AG12" s="1750">
        <v>0.44483399110343502</v>
      </c>
      <c r="AH12" s="1750">
        <v>0.48238950936449299</v>
      </c>
      <c r="AI12" s="1750">
        <v>0.50770185788814604</v>
      </c>
      <c r="AJ12" s="1750">
        <v>0.382638123321285</v>
      </c>
      <c r="AK12" s="1750">
        <v>0.33169332566576498</v>
      </c>
      <c r="AL12" s="1750">
        <v>0.387399624970863</v>
      </c>
      <c r="AM12" s="1750">
        <v>0.39757199193148302</v>
      </c>
      <c r="AN12" s="1750">
        <v>0.43961394619375099</v>
      </c>
      <c r="AO12" s="1750">
        <v>0.35925434721558902</v>
      </c>
      <c r="AP12" s="1762"/>
      <c r="AQ12" s="1750">
        <v>0.40214154569259403</v>
      </c>
      <c r="AR12" s="1750">
        <v>0.29774653271881601</v>
      </c>
      <c r="AS12" s="1750">
        <v>0.33234969669277598</v>
      </c>
      <c r="AT12" s="1750">
        <v>0.44512012893844299</v>
      </c>
      <c r="AU12" s="1750">
        <v>0.33225003282573101</v>
      </c>
      <c r="AV12" s="1750">
        <v>0.39022009317987799</v>
      </c>
      <c r="AW12" s="1750">
        <v>0.37846560539070301</v>
      </c>
      <c r="AX12" s="1750">
        <v>0.497252211710348</v>
      </c>
      <c r="AY12" s="1750">
        <v>0.46116369161742099</v>
      </c>
      <c r="AZ12" s="1747">
        <v>0.38709984750125798</v>
      </c>
    </row>
    <row r="13" spans="1:52" ht="17" x14ac:dyDescent="0.2">
      <c r="A13" s="1814" t="s">
        <v>67</v>
      </c>
      <c r="B13" s="1749">
        <v>0.378796131214517</v>
      </c>
      <c r="C13" s="1750">
        <v>0.31549297720748098</v>
      </c>
      <c r="D13" s="1750">
        <v>0.43215062187337699</v>
      </c>
      <c r="E13" s="1750">
        <v>0.39555315174278</v>
      </c>
      <c r="F13" s="1750">
        <v>0.46439529446359901</v>
      </c>
      <c r="G13" s="1750">
        <v>0.38880672318102699</v>
      </c>
      <c r="H13" s="1750">
        <v>0.33184647022168701</v>
      </c>
      <c r="I13" s="1750">
        <v>0.293746200294902</v>
      </c>
      <c r="J13" s="1750">
        <v>0.42751527612572499</v>
      </c>
      <c r="K13" s="1750">
        <v>0.40906934583658</v>
      </c>
      <c r="L13" s="1750">
        <v>0.33558206798697499</v>
      </c>
      <c r="M13" s="1750">
        <v>0.31275466935514601</v>
      </c>
      <c r="N13" s="1750">
        <v>0.35689255121296798</v>
      </c>
      <c r="O13" s="1750">
        <v>0.43055612282859801</v>
      </c>
      <c r="P13" s="1750">
        <v>0.40298358837012699</v>
      </c>
      <c r="Q13" s="1750">
        <v>0.38483006571700401</v>
      </c>
      <c r="R13" s="1750">
        <v>0.36552891245390801</v>
      </c>
      <c r="S13" s="1750">
        <v>0.43798829175294302</v>
      </c>
      <c r="T13" s="1750">
        <v>0.35463711308731899</v>
      </c>
      <c r="U13" s="1750">
        <v>0.361604412814718</v>
      </c>
      <c r="V13" s="1752"/>
      <c r="W13" s="1754"/>
      <c r="X13" s="1756"/>
      <c r="Y13" s="1758"/>
      <c r="Z13" s="1750">
        <v>0.376241241195715</v>
      </c>
      <c r="AA13" s="1750">
        <v>0.36694872496409398</v>
      </c>
      <c r="AB13" s="1750">
        <v>0.37499912837441102</v>
      </c>
      <c r="AC13" s="1750">
        <v>0.47492029040200601</v>
      </c>
      <c r="AD13" s="1760"/>
      <c r="AE13" s="1750">
        <v>0.46942563517457497</v>
      </c>
      <c r="AF13" s="1750">
        <v>0.40541067578516599</v>
      </c>
      <c r="AG13" s="1750">
        <v>0.27171609732245799</v>
      </c>
      <c r="AH13" s="1750">
        <v>0.22286181739717101</v>
      </c>
      <c r="AI13" s="1750">
        <v>0.17874042247541599</v>
      </c>
      <c r="AJ13" s="1750">
        <v>0.40380585681337999</v>
      </c>
      <c r="AK13" s="1750">
        <v>0.50030173301243097</v>
      </c>
      <c r="AL13" s="1750">
        <v>0.37297902800072902</v>
      </c>
      <c r="AM13" s="1750">
        <v>0.35479351036145401</v>
      </c>
      <c r="AN13" s="1750">
        <v>0.34382112840310503</v>
      </c>
      <c r="AO13" s="1750">
        <v>0.48934488901096901</v>
      </c>
      <c r="AP13" s="1762"/>
      <c r="AQ13" s="1750">
        <v>0.35950479536001101</v>
      </c>
      <c r="AR13" s="1750">
        <v>0.509365730022867</v>
      </c>
      <c r="AS13" s="1750">
        <v>0.48271783241244498</v>
      </c>
      <c r="AT13" s="1750">
        <v>0.38298524017610103</v>
      </c>
      <c r="AU13" s="1750">
        <v>0.465448837167728</v>
      </c>
      <c r="AV13" s="1750">
        <v>0.39453428967757198</v>
      </c>
      <c r="AW13" s="1750">
        <v>0.38341974114473298</v>
      </c>
      <c r="AX13" s="1750">
        <v>0.26889026681542699</v>
      </c>
      <c r="AY13" s="1750">
        <v>0.22125801399784301</v>
      </c>
      <c r="AZ13" s="1747">
        <v>0.39649234090269497</v>
      </c>
    </row>
    <row r="14" spans="1:52" ht="17" x14ac:dyDescent="0.2">
      <c r="A14" s="1815" t="s">
        <v>68</v>
      </c>
      <c r="B14" s="1813">
        <v>1519</v>
      </c>
      <c r="C14" s="1763">
        <v>660</v>
      </c>
      <c r="D14" s="1764">
        <v>859</v>
      </c>
      <c r="E14" s="1765">
        <v>254</v>
      </c>
      <c r="F14" s="1766">
        <v>376</v>
      </c>
      <c r="G14" s="1767">
        <v>240</v>
      </c>
      <c r="H14" s="1768">
        <v>297</v>
      </c>
      <c r="I14" s="1769">
        <v>352</v>
      </c>
      <c r="J14" s="1770">
        <v>243</v>
      </c>
      <c r="K14" s="1771">
        <v>575</v>
      </c>
      <c r="L14" s="1772">
        <v>425</v>
      </c>
      <c r="M14" s="1773">
        <v>276</v>
      </c>
      <c r="N14" s="1774">
        <v>1041</v>
      </c>
      <c r="O14" s="1775">
        <v>236</v>
      </c>
      <c r="P14" s="1776">
        <v>148</v>
      </c>
      <c r="Q14" s="1777">
        <v>93</v>
      </c>
      <c r="R14" s="1778">
        <v>870</v>
      </c>
      <c r="S14" s="1779">
        <v>261</v>
      </c>
      <c r="T14" s="1780">
        <v>257</v>
      </c>
      <c r="U14" s="1781">
        <v>90</v>
      </c>
      <c r="V14" s="1782">
        <v>18</v>
      </c>
      <c r="W14" s="1783">
        <v>9</v>
      </c>
      <c r="X14" s="1784">
        <v>6</v>
      </c>
      <c r="Y14" s="1785">
        <v>8</v>
      </c>
      <c r="Z14" s="1786">
        <v>472</v>
      </c>
      <c r="AA14" s="1787">
        <v>511</v>
      </c>
      <c r="AB14" s="1788">
        <v>421</v>
      </c>
      <c r="AC14" s="1789">
        <v>52</v>
      </c>
      <c r="AD14" s="1790">
        <v>20</v>
      </c>
      <c r="AE14" s="1791">
        <v>43</v>
      </c>
      <c r="AF14" s="1792">
        <v>114</v>
      </c>
      <c r="AG14" s="1793">
        <v>169</v>
      </c>
      <c r="AH14" s="1794">
        <v>79</v>
      </c>
      <c r="AI14" s="1795">
        <v>80</v>
      </c>
      <c r="AJ14" s="1796">
        <v>1067</v>
      </c>
      <c r="AK14" s="1797">
        <v>44</v>
      </c>
      <c r="AL14" s="1798">
        <v>505</v>
      </c>
      <c r="AM14" s="1799">
        <v>611</v>
      </c>
      <c r="AN14" s="1800">
        <v>190</v>
      </c>
      <c r="AO14" s="1801">
        <v>203</v>
      </c>
      <c r="AP14" s="1802">
        <v>10</v>
      </c>
      <c r="AQ14" s="1803">
        <v>1199</v>
      </c>
      <c r="AR14" s="1804">
        <v>61</v>
      </c>
      <c r="AS14" s="1805">
        <v>143</v>
      </c>
      <c r="AT14" s="1806">
        <v>112</v>
      </c>
      <c r="AU14" s="1807">
        <v>294</v>
      </c>
      <c r="AV14" s="1808">
        <v>410</v>
      </c>
      <c r="AW14" s="1809">
        <v>337</v>
      </c>
      <c r="AX14" s="1810">
        <v>202</v>
      </c>
      <c r="AY14" s="1811">
        <v>117</v>
      </c>
      <c r="AZ14" s="1812">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115</v>
      </c>
    </row>
    <row r="8" spans="1:52" ht="17" x14ac:dyDescent="0.2">
      <c r="A8" s="88" t="s">
        <v>116</v>
      </c>
    </row>
    <row r="9" spans="1:52" ht="51" x14ac:dyDescent="0.2">
      <c r="A9" s="99" t="s">
        <v>63</v>
      </c>
    </row>
    <row r="10" spans="1:52" ht="17" x14ac:dyDescent="0.2">
      <c r="A10" s="1927" t="s">
        <v>64</v>
      </c>
      <c r="B10" s="1861">
        <v>2.1496476692359299E-2</v>
      </c>
      <c r="C10" s="1816">
        <v>2.4542117217589501E-2</v>
      </c>
      <c r="D10" s="1817">
        <v>1.89326035981126E-2</v>
      </c>
      <c r="E10" s="1818">
        <v>1.8049624714552799E-2</v>
      </c>
      <c r="F10" s="1819">
        <v>3.4779900486935501E-2</v>
      </c>
      <c r="G10" s="1820">
        <v>9.4575770134431806E-3</v>
      </c>
      <c r="H10" s="1821">
        <v>2.0946059630050601E-2</v>
      </c>
      <c r="I10" s="1822">
        <v>1.7567087156493699E-2</v>
      </c>
      <c r="J10" s="1823">
        <v>1.29290260157132E-2</v>
      </c>
      <c r="K10" s="1824">
        <v>2.0604524861223699E-2</v>
      </c>
      <c r="L10" s="1825">
        <v>3.29140847806077E-2</v>
      </c>
      <c r="M10" s="1826">
        <v>1.8416472581069401E-2</v>
      </c>
      <c r="N10" s="1827">
        <v>2.1219126388701801E-2</v>
      </c>
      <c r="O10" s="1828">
        <v>2.2150561125385299E-2</v>
      </c>
      <c r="P10" s="1829">
        <v>1.90322404404757E-2</v>
      </c>
      <c r="Q10" s="1830">
        <v>2.6542075722034299E-2</v>
      </c>
      <c r="R10" s="1831">
        <v>2.1912135574592501E-2</v>
      </c>
      <c r="S10" s="1832">
        <v>1.08723845267282E-2</v>
      </c>
      <c r="T10" s="1833">
        <v>3.2263473073872E-2</v>
      </c>
      <c r="U10" s="1834">
        <v>1.6021181867092001E-2</v>
      </c>
      <c r="V10" s="1864"/>
      <c r="W10" s="1866"/>
      <c r="X10" s="1868"/>
      <c r="Y10" s="1870"/>
      <c r="Z10" s="1835">
        <v>1.93970062509508E-2</v>
      </c>
      <c r="AA10" s="1836">
        <v>2.0581771837288099E-2</v>
      </c>
      <c r="AB10" s="1837">
        <v>2.3330214568688799E-2</v>
      </c>
      <c r="AC10" s="1838">
        <v>1.28188128930657E-2</v>
      </c>
      <c r="AD10" s="1872"/>
      <c r="AE10" s="1839">
        <v>1.52954502236443E-2</v>
      </c>
      <c r="AF10" s="1840">
        <v>1.75769144499833E-2</v>
      </c>
      <c r="AG10" s="1841">
        <v>1.3885788559977699E-2</v>
      </c>
      <c r="AH10" s="1842">
        <v>8.5924718054610993E-2</v>
      </c>
      <c r="AI10" s="1843">
        <v>2.7853457184615099E-2</v>
      </c>
      <c r="AJ10" s="1844">
        <v>1.9942649832435901E-2</v>
      </c>
      <c r="AK10" s="1845">
        <v>2.6095764141812201E-2</v>
      </c>
      <c r="AL10" s="1846">
        <v>1.7812347596209002E-2</v>
      </c>
      <c r="AM10" s="1847">
        <v>2.8644216262022099E-2</v>
      </c>
      <c r="AN10" s="1848">
        <v>3.2385337147074297E-2</v>
      </c>
      <c r="AO10" s="1849">
        <v>0</v>
      </c>
      <c r="AP10" s="1874"/>
      <c r="AQ10" s="1850">
        <v>1.9866271585901499E-2</v>
      </c>
      <c r="AR10" s="1851">
        <v>5.9070152709045698E-2</v>
      </c>
      <c r="AS10" s="1852">
        <v>2.03568410010074E-2</v>
      </c>
      <c r="AT10" s="1853">
        <v>1.6004305877909901E-2</v>
      </c>
      <c r="AU10" s="1854">
        <v>2.1902847093609901E-2</v>
      </c>
      <c r="AV10" s="1855">
        <v>7.1167610825132099E-3</v>
      </c>
      <c r="AW10" s="1856">
        <v>2.4966620420380899E-2</v>
      </c>
      <c r="AX10" s="1857">
        <v>1.16480300950216E-2</v>
      </c>
      <c r="AY10" s="1858">
        <v>5.4278361360390097E-2</v>
      </c>
      <c r="AZ10" s="1859">
        <v>3.8474662865955203E-2</v>
      </c>
    </row>
    <row r="11" spans="1:52" ht="17" x14ac:dyDescent="0.2">
      <c r="A11" s="1927" t="s">
        <v>65</v>
      </c>
      <c r="B11" s="1862">
        <v>7.5819494820305103E-2</v>
      </c>
      <c r="C11" s="1863">
        <v>8.6863690852356706E-2</v>
      </c>
      <c r="D11" s="1863">
        <v>6.6522298772513602E-2</v>
      </c>
      <c r="E11" s="1863">
        <v>6.1648153870448898E-2</v>
      </c>
      <c r="F11" s="1863">
        <v>8.4387913191069197E-2</v>
      </c>
      <c r="G11" s="1863">
        <v>7.9798675379808004E-2</v>
      </c>
      <c r="H11" s="1863">
        <v>8.5651840991110104E-2</v>
      </c>
      <c r="I11" s="1863">
        <v>6.4112853619529106E-2</v>
      </c>
      <c r="J11" s="1863">
        <v>5.5852010152947502E-2</v>
      </c>
      <c r="K11" s="1863">
        <v>8.00874766081376E-2</v>
      </c>
      <c r="L11" s="1863">
        <v>7.1759341278632593E-2</v>
      </c>
      <c r="M11" s="1863">
        <v>0.102389255911191</v>
      </c>
      <c r="N11" s="1863">
        <v>7.6566714464153196E-2</v>
      </c>
      <c r="O11" s="1863">
        <v>5.5571122583219001E-2</v>
      </c>
      <c r="P11" s="1863">
        <v>9.0931882887859597E-2</v>
      </c>
      <c r="Q11" s="1863">
        <v>0.11044575370764199</v>
      </c>
      <c r="R11" s="1863">
        <v>8.6050849382731096E-2</v>
      </c>
      <c r="S11" s="1863">
        <v>6.4704277005036406E-2</v>
      </c>
      <c r="T11" s="1863">
        <v>5.3835572902286202E-2</v>
      </c>
      <c r="U11" s="1863">
        <v>8.0493545523303303E-2</v>
      </c>
      <c r="V11" s="1865"/>
      <c r="W11" s="1867"/>
      <c r="X11" s="1869"/>
      <c r="Y11" s="1871"/>
      <c r="Z11" s="1863">
        <v>7.0303532409520295E-2</v>
      </c>
      <c r="AA11" s="1863">
        <v>8.2578210455058906E-2</v>
      </c>
      <c r="AB11" s="1863">
        <v>7.6980386564500999E-2</v>
      </c>
      <c r="AC11" s="1863">
        <v>3.00479175548788E-2</v>
      </c>
      <c r="AD11" s="1873"/>
      <c r="AE11" s="1863">
        <v>1.9714595166637702E-2</v>
      </c>
      <c r="AF11" s="1863">
        <v>0.112865232059398</v>
      </c>
      <c r="AG11" s="1863">
        <v>4.5983440629516301E-2</v>
      </c>
      <c r="AH11" s="1863">
        <v>3.30126708128822E-2</v>
      </c>
      <c r="AI11" s="1863">
        <v>6.8459901938515894E-2</v>
      </c>
      <c r="AJ11" s="1863">
        <v>8.0300206463530796E-2</v>
      </c>
      <c r="AK11" s="1863">
        <v>4.2973880570523898E-2</v>
      </c>
      <c r="AL11" s="1863">
        <v>8.9310575874177303E-2</v>
      </c>
      <c r="AM11" s="1863">
        <v>6.8343808026828795E-2</v>
      </c>
      <c r="AN11" s="1863">
        <v>8.1207833952959593E-2</v>
      </c>
      <c r="AO11" s="1863">
        <v>4.6768924407503402E-2</v>
      </c>
      <c r="AP11" s="1875"/>
      <c r="AQ11" s="1863">
        <v>7.3836587681044105E-2</v>
      </c>
      <c r="AR11" s="1863">
        <v>8.0026053281793103E-2</v>
      </c>
      <c r="AS11" s="1863">
        <v>9.5356823667185106E-2</v>
      </c>
      <c r="AT11" s="1863">
        <v>5.3903763033978702E-2</v>
      </c>
      <c r="AU11" s="1863">
        <v>6.5237241414907304E-2</v>
      </c>
      <c r="AV11" s="1863">
        <v>9.0243241768277999E-2</v>
      </c>
      <c r="AW11" s="1863">
        <v>7.4673739080499194E-2</v>
      </c>
      <c r="AX11" s="1863">
        <v>7.2159512739368603E-2</v>
      </c>
      <c r="AY11" s="1863">
        <v>0.11234288321670099</v>
      </c>
      <c r="AZ11" s="1860">
        <v>4.2044114144516302E-2</v>
      </c>
    </row>
    <row r="12" spans="1:52" ht="17" x14ac:dyDescent="0.2">
      <c r="A12" s="1927" t="s">
        <v>66</v>
      </c>
      <c r="B12" s="1862">
        <v>0.24249858833622501</v>
      </c>
      <c r="C12" s="1863">
        <v>0.27408620166565101</v>
      </c>
      <c r="D12" s="1863">
        <v>0.215907586786341</v>
      </c>
      <c r="E12" s="1863">
        <v>0.27850644468723701</v>
      </c>
      <c r="F12" s="1863">
        <v>0.19605921509157301</v>
      </c>
      <c r="G12" s="1863">
        <v>0.25737869860714802</v>
      </c>
      <c r="H12" s="1863">
        <v>0.24747123397738599</v>
      </c>
      <c r="I12" s="1863">
        <v>0.25641040662218301</v>
      </c>
      <c r="J12" s="1863">
        <v>0.207832790608146</v>
      </c>
      <c r="K12" s="1863">
        <v>0.20708368390777701</v>
      </c>
      <c r="L12" s="1863">
        <v>0.27479043822599197</v>
      </c>
      <c r="M12" s="1863">
        <v>0.31419823269087999</v>
      </c>
      <c r="N12" s="1863">
        <v>0.25912026217317502</v>
      </c>
      <c r="O12" s="1863">
        <v>0.24345227070163999</v>
      </c>
      <c r="P12" s="1863">
        <v>0.20886293411683299</v>
      </c>
      <c r="Q12" s="1863">
        <v>0.13094705635659401</v>
      </c>
      <c r="R12" s="1863">
        <v>0.25056753909835999</v>
      </c>
      <c r="S12" s="1863">
        <v>0.233735780343475</v>
      </c>
      <c r="T12" s="1863">
        <v>0.22146207469530399</v>
      </c>
      <c r="U12" s="1863">
        <v>0.229162048634975</v>
      </c>
      <c r="V12" s="1865"/>
      <c r="W12" s="1867"/>
      <c r="X12" s="1869"/>
      <c r="Y12" s="1871"/>
      <c r="Z12" s="1863">
        <v>0.26377962113983</v>
      </c>
      <c r="AA12" s="1863">
        <v>0.26176496862449999</v>
      </c>
      <c r="AB12" s="1863">
        <v>0.19942981098431201</v>
      </c>
      <c r="AC12" s="1863">
        <v>0.236825732277746</v>
      </c>
      <c r="AD12" s="1873"/>
      <c r="AE12" s="1863">
        <v>0.240330795115377</v>
      </c>
      <c r="AF12" s="1863">
        <v>0.19296245943137599</v>
      </c>
      <c r="AG12" s="1863">
        <v>0.28519631566124598</v>
      </c>
      <c r="AH12" s="1863">
        <v>0.31041579604334102</v>
      </c>
      <c r="AI12" s="1863">
        <v>0.31358863885284899</v>
      </c>
      <c r="AJ12" s="1863">
        <v>0.22946416090249699</v>
      </c>
      <c r="AK12" s="1863">
        <v>0.31450282682418301</v>
      </c>
      <c r="AL12" s="1863">
        <v>0.23624209949107799</v>
      </c>
      <c r="AM12" s="1863">
        <v>0.25783265711330999</v>
      </c>
      <c r="AN12" s="1863">
        <v>0.259807905193983</v>
      </c>
      <c r="AO12" s="1863">
        <v>0.194154167897089</v>
      </c>
      <c r="AP12" s="1875"/>
      <c r="AQ12" s="1863">
        <v>0.25202933877521799</v>
      </c>
      <c r="AR12" s="1863">
        <v>0.26327974003355797</v>
      </c>
      <c r="AS12" s="1863">
        <v>0.13010905747687501</v>
      </c>
      <c r="AT12" s="1863">
        <v>0.26529173958359697</v>
      </c>
      <c r="AU12" s="1863">
        <v>0.190431875355626</v>
      </c>
      <c r="AV12" s="1863">
        <v>0.23679982735767799</v>
      </c>
      <c r="AW12" s="1863">
        <v>0.23107106944257699</v>
      </c>
      <c r="AX12" s="1863">
        <v>0.26355229922481299</v>
      </c>
      <c r="AY12" s="1863">
        <v>0.345479821495627</v>
      </c>
      <c r="AZ12" s="1860">
        <v>0.28860773175825</v>
      </c>
    </row>
    <row r="13" spans="1:52" ht="17" x14ac:dyDescent="0.2">
      <c r="A13" s="1927" t="s">
        <v>67</v>
      </c>
      <c r="B13" s="1862">
        <v>0.66018544015111003</v>
      </c>
      <c r="C13" s="1863">
        <v>0.61450799026440295</v>
      </c>
      <c r="D13" s="1863">
        <v>0.69863751084303205</v>
      </c>
      <c r="E13" s="1863">
        <v>0.641795776727762</v>
      </c>
      <c r="F13" s="1863">
        <v>0.68477297123042202</v>
      </c>
      <c r="G13" s="1863">
        <v>0.65336504899960102</v>
      </c>
      <c r="H13" s="1863">
        <v>0.64593086540145395</v>
      </c>
      <c r="I13" s="1863">
        <v>0.66190965260179402</v>
      </c>
      <c r="J13" s="1863">
        <v>0.72338617322319398</v>
      </c>
      <c r="K13" s="1863">
        <v>0.69222431462286205</v>
      </c>
      <c r="L13" s="1863">
        <v>0.62053613571476796</v>
      </c>
      <c r="M13" s="1863">
        <v>0.564996038816859</v>
      </c>
      <c r="N13" s="1863">
        <v>0.64309389697397001</v>
      </c>
      <c r="O13" s="1863">
        <v>0.67882604558975601</v>
      </c>
      <c r="P13" s="1863">
        <v>0.68117294255483196</v>
      </c>
      <c r="Q13" s="1863">
        <v>0.732065114213729</v>
      </c>
      <c r="R13" s="1863">
        <v>0.64146947594431702</v>
      </c>
      <c r="S13" s="1863">
        <v>0.69068755812476101</v>
      </c>
      <c r="T13" s="1863">
        <v>0.69243887932853798</v>
      </c>
      <c r="U13" s="1863">
        <v>0.67432322397462996</v>
      </c>
      <c r="V13" s="1865"/>
      <c r="W13" s="1867"/>
      <c r="X13" s="1869"/>
      <c r="Y13" s="1871"/>
      <c r="Z13" s="1863">
        <v>0.64651984019969899</v>
      </c>
      <c r="AA13" s="1863">
        <v>0.63507504908315204</v>
      </c>
      <c r="AB13" s="1863">
        <v>0.70025958788249798</v>
      </c>
      <c r="AC13" s="1863">
        <v>0.72030753727430896</v>
      </c>
      <c r="AD13" s="1873"/>
      <c r="AE13" s="1863">
        <v>0.72465915949434101</v>
      </c>
      <c r="AF13" s="1863">
        <v>0.67659539405924296</v>
      </c>
      <c r="AG13" s="1863">
        <v>0.65493445514925996</v>
      </c>
      <c r="AH13" s="1863">
        <v>0.57064681508916504</v>
      </c>
      <c r="AI13" s="1863">
        <v>0.59009800202401896</v>
      </c>
      <c r="AJ13" s="1863">
        <v>0.67029298280153704</v>
      </c>
      <c r="AK13" s="1863">
        <v>0.61642752846348103</v>
      </c>
      <c r="AL13" s="1863">
        <v>0.65663497703853502</v>
      </c>
      <c r="AM13" s="1863">
        <v>0.64517931859783895</v>
      </c>
      <c r="AN13" s="1863">
        <v>0.62659892370598402</v>
      </c>
      <c r="AO13" s="1863">
        <v>0.75907690769540803</v>
      </c>
      <c r="AP13" s="1875"/>
      <c r="AQ13" s="1863">
        <v>0.65426780195783696</v>
      </c>
      <c r="AR13" s="1863">
        <v>0.59762405397560303</v>
      </c>
      <c r="AS13" s="1863">
        <v>0.75417727785493205</v>
      </c>
      <c r="AT13" s="1863">
        <v>0.66480019150451497</v>
      </c>
      <c r="AU13" s="1863">
        <v>0.72242803613585704</v>
      </c>
      <c r="AV13" s="1863">
        <v>0.66584016979153104</v>
      </c>
      <c r="AW13" s="1863">
        <v>0.66928857105654305</v>
      </c>
      <c r="AX13" s="1863">
        <v>0.65264015794079699</v>
      </c>
      <c r="AY13" s="1863">
        <v>0.48789893392728301</v>
      </c>
      <c r="AZ13" s="1860">
        <v>0.63087349123127801</v>
      </c>
    </row>
    <row r="14" spans="1:52" ht="17" x14ac:dyDescent="0.2">
      <c r="A14" s="1928" t="s">
        <v>68</v>
      </c>
      <c r="B14" s="1926">
        <v>1520</v>
      </c>
      <c r="C14" s="1876">
        <v>660</v>
      </c>
      <c r="D14" s="1877">
        <v>860</v>
      </c>
      <c r="E14" s="1878">
        <v>254</v>
      </c>
      <c r="F14" s="1879">
        <v>376</v>
      </c>
      <c r="G14" s="1880">
        <v>241</v>
      </c>
      <c r="H14" s="1881">
        <v>296</v>
      </c>
      <c r="I14" s="1882">
        <v>353</v>
      </c>
      <c r="J14" s="1883">
        <v>243</v>
      </c>
      <c r="K14" s="1884">
        <v>573</v>
      </c>
      <c r="L14" s="1885">
        <v>427</v>
      </c>
      <c r="M14" s="1886">
        <v>277</v>
      </c>
      <c r="N14" s="1887">
        <v>1041</v>
      </c>
      <c r="O14" s="1888">
        <v>236</v>
      </c>
      <c r="P14" s="1889">
        <v>149</v>
      </c>
      <c r="Q14" s="1890">
        <v>93</v>
      </c>
      <c r="R14" s="1891">
        <v>870</v>
      </c>
      <c r="S14" s="1892">
        <v>262</v>
      </c>
      <c r="T14" s="1893">
        <v>257</v>
      </c>
      <c r="U14" s="1894">
        <v>90</v>
      </c>
      <c r="V14" s="1895">
        <v>18</v>
      </c>
      <c r="W14" s="1896">
        <v>9</v>
      </c>
      <c r="X14" s="1897">
        <v>6</v>
      </c>
      <c r="Y14" s="1898">
        <v>8</v>
      </c>
      <c r="Z14" s="1899">
        <v>473</v>
      </c>
      <c r="AA14" s="1900">
        <v>510</v>
      </c>
      <c r="AB14" s="1901">
        <v>422</v>
      </c>
      <c r="AC14" s="1902">
        <v>52</v>
      </c>
      <c r="AD14" s="1903">
        <v>20</v>
      </c>
      <c r="AE14" s="1904">
        <v>43</v>
      </c>
      <c r="AF14" s="1905">
        <v>114</v>
      </c>
      <c r="AG14" s="1906">
        <v>168</v>
      </c>
      <c r="AH14" s="1907">
        <v>79</v>
      </c>
      <c r="AI14" s="1908">
        <v>80</v>
      </c>
      <c r="AJ14" s="1909">
        <v>1069</v>
      </c>
      <c r="AK14" s="1910">
        <v>44</v>
      </c>
      <c r="AL14" s="1911">
        <v>506</v>
      </c>
      <c r="AM14" s="1912">
        <v>612</v>
      </c>
      <c r="AN14" s="1913">
        <v>191</v>
      </c>
      <c r="AO14" s="1914">
        <v>201</v>
      </c>
      <c r="AP14" s="1915">
        <v>10</v>
      </c>
      <c r="AQ14" s="1916">
        <v>1200</v>
      </c>
      <c r="AR14" s="1917">
        <v>61</v>
      </c>
      <c r="AS14" s="1918">
        <v>143</v>
      </c>
      <c r="AT14" s="1919">
        <v>112</v>
      </c>
      <c r="AU14" s="1920">
        <v>295</v>
      </c>
      <c r="AV14" s="1921">
        <v>409</v>
      </c>
      <c r="AW14" s="1922">
        <v>338</v>
      </c>
      <c r="AX14" s="1923">
        <v>202</v>
      </c>
      <c r="AY14" s="1924">
        <v>118</v>
      </c>
      <c r="AZ14" s="1925">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118</v>
      </c>
    </row>
    <row r="8" spans="1:52" ht="17" x14ac:dyDescent="0.2">
      <c r="A8" s="88" t="s">
        <v>119</v>
      </c>
    </row>
    <row r="9" spans="1:52" ht="51" x14ac:dyDescent="0.2">
      <c r="A9" s="99" t="s">
        <v>63</v>
      </c>
    </row>
    <row r="10" spans="1:52" ht="17" x14ac:dyDescent="0.2">
      <c r="A10" s="2040" t="s">
        <v>64</v>
      </c>
      <c r="B10" s="1974">
        <v>8.9903055077407298E-2</v>
      </c>
      <c r="C10" s="1929">
        <v>0.103045585380085</v>
      </c>
      <c r="D10" s="1930">
        <v>7.8799652687635696E-2</v>
      </c>
      <c r="E10" s="1931">
        <v>6.7563435275264899E-2</v>
      </c>
      <c r="F10" s="1932">
        <v>4.4458192398128801E-2</v>
      </c>
      <c r="G10" s="1933">
        <v>7.8529082298281094E-2</v>
      </c>
      <c r="H10" s="1934">
        <v>0.14165667090992701</v>
      </c>
      <c r="I10" s="1935">
        <v>0.12561314001902399</v>
      </c>
      <c r="J10" s="1936">
        <v>8.0965221133292298E-2</v>
      </c>
      <c r="K10" s="1937">
        <v>9.9230010919499498E-2</v>
      </c>
      <c r="L10" s="1938">
        <v>8.3132873195309195E-2</v>
      </c>
      <c r="M10" s="1939">
        <v>9.4665828180408002E-2</v>
      </c>
      <c r="N10" s="1940">
        <v>8.9536505633450197E-2</v>
      </c>
      <c r="O10" s="1941">
        <v>9.2249158934374603E-2</v>
      </c>
      <c r="P10" s="1942">
        <v>0.10210403627732501</v>
      </c>
      <c r="Q10" s="1943">
        <v>6.4528584805181893E-2</v>
      </c>
      <c r="R10" s="1944">
        <v>0.116284460774378</v>
      </c>
      <c r="S10" s="1945">
        <v>3.3388516614753803E-2</v>
      </c>
      <c r="T10" s="1946">
        <v>6.8378707404755698E-2</v>
      </c>
      <c r="U10" s="1947">
        <v>6.8965824523335606E-2</v>
      </c>
      <c r="V10" s="1977"/>
      <c r="W10" s="1979"/>
      <c r="X10" s="1981"/>
      <c r="Y10" s="1983"/>
      <c r="Z10" s="1948">
        <v>8.8642579070378494E-2</v>
      </c>
      <c r="AA10" s="1949">
        <v>0.104039818371921</v>
      </c>
      <c r="AB10" s="1950">
        <v>8.9686009040218104E-2</v>
      </c>
      <c r="AC10" s="1951">
        <v>1.82449813041979E-2</v>
      </c>
      <c r="AD10" s="1985"/>
      <c r="AE10" s="1952">
        <v>5.3375262675619699E-2</v>
      </c>
      <c r="AF10" s="1953">
        <v>8.5082319786413493E-2</v>
      </c>
      <c r="AG10" s="1954">
        <v>0.123752432902687</v>
      </c>
      <c r="AH10" s="1955">
        <v>0.15089711758809299</v>
      </c>
      <c r="AI10" s="1956">
        <v>8.56414726584937E-2</v>
      </c>
      <c r="AJ10" s="1957">
        <v>8.7352056887607193E-2</v>
      </c>
      <c r="AK10" s="1958">
        <v>4.56835613488294E-2</v>
      </c>
      <c r="AL10" s="1959">
        <v>8.9987303238901098E-2</v>
      </c>
      <c r="AM10" s="1960">
        <v>8.7321440387158694E-2</v>
      </c>
      <c r="AN10" s="1961">
        <v>0.115355533230524</v>
      </c>
      <c r="AO10" s="1962">
        <v>6.0205872308559498E-2</v>
      </c>
      <c r="AP10" s="1987"/>
      <c r="AQ10" s="1963">
        <v>9.4072368730811498E-2</v>
      </c>
      <c r="AR10" s="1964">
        <v>0.12880909145848399</v>
      </c>
      <c r="AS10" s="1965">
        <v>6.2426721265895997E-2</v>
      </c>
      <c r="AT10" s="1966">
        <v>3.9011610704626602E-2</v>
      </c>
      <c r="AU10" s="1967">
        <v>9.5143452297948405E-2</v>
      </c>
      <c r="AV10" s="1968">
        <v>6.3027988850661701E-2</v>
      </c>
      <c r="AW10" s="1969">
        <v>7.9636342607388194E-2</v>
      </c>
      <c r="AX10" s="1970">
        <v>9.7906807464029896E-2</v>
      </c>
      <c r="AY10" s="1971">
        <v>0.13776031517899701</v>
      </c>
      <c r="AZ10" s="1972">
        <v>0.12447921334968801</v>
      </c>
    </row>
    <row r="11" spans="1:52" ht="17" x14ac:dyDescent="0.2">
      <c r="A11" s="2040" t="s">
        <v>65</v>
      </c>
      <c r="B11" s="1975">
        <v>0.177177334262341</v>
      </c>
      <c r="C11" s="1976">
        <v>0.21414621065557801</v>
      </c>
      <c r="D11" s="1976">
        <v>0.14594436001474001</v>
      </c>
      <c r="E11" s="1976">
        <v>0.12704896129973001</v>
      </c>
      <c r="F11" s="1976">
        <v>0.14770806419596999</v>
      </c>
      <c r="G11" s="1976">
        <v>0.186972453286501</v>
      </c>
      <c r="H11" s="1976">
        <v>0.21021788975467301</v>
      </c>
      <c r="I11" s="1976">
        <v>0.214812483621629</v>
      </c>
      <c r="J11" s="1976">
        <v>0.15656105347899399</v>
      </c>
      <c r="K11" s="1976">
        <v>0.177425231925496</v>
      </c>
      <c r="L11" s="1976">
        <v>0.18077801724082199</v>
      </c>
      <c r="M11" s="1976">
        <v>0.201093653938377</v>
      </c>
      <c r="N11" s="1976">
        <v>0.175154811685375</v>
      </c>
      <c r="O11" s="1976">
        <v>0.15696001678951399</v>
      </c>
      <c r="P11" s="1976">
        <v>0.194314367059023</v>
      </c>
      <c r="Q11" s="1976">
        <v>0.23634524648434899</v>
      </c>
      <c r="R11" s="1976">
        <v>0.194425415228655</v>
      </c>
      <c r="S11" s="1976">
        <v>0.14920574417361501</v>
      </c>
      <c r="T11" s="1976">
        <v>0.16925233951511101</v>
      </c>
      <c r="U11" s="1976">
        <v>0.11858882605271601</v>
      </c>
      <c r="V11" s="1978"/>
      <c r="W11" s="1980"/>
      <c r="X11" s="1982"/>
      <c r="Y11" s="1984"/>
      <c r="Z11" s="1976">
        <v>0.203803295578697</v>
      </c>
      <c r="AA11" s="1976">
        <v>0.16155226905171699</v>
      </c>
      <c r="AB11" s="1976">
        <v>0.17953281982118499</v>
      </c>
      <c r="AC11" s="1976">
        <v>0.107464653408593</v>
      </c>
      <c r="AD11" s="1986"/>
      <c r="AE11" s="1976">
        <v>0.130086066605861</v>
      </c>
      <c r="AF11" s="1976">
        <v>0.21855439780480601</v>
      </c>
      <c r="AG11" s="1976">
        <v>0.21185954729753301</v>
      </c>
      <c r="AH11" s="1976">
        <v>0.284792839447499</v>
      </c>
      <c r="AI11" s="1976">
        <v>0.21183825444374499</v>
      </c>
      <c r="AJ11" s="1976">
        <v>0.16453753148549899</v>
      </c>
      <c r="AK11" s="1976">
        <v>0.13547457278155201</v>
      </c>
      <c r="AL11" s="1976">
        <v>0.17852295478510799</v>
      </c>
      <c r="AM11" s="1976">
        <v>0.19132192952847299</v>
      </c>
      <c r="AN11" s="1976">
        <v>0.19552088065848899</v>
      </c>
      <c r="AO11" s="1976">
        <v>0.118664597039981</v>
      </c>
      <c r="AP11" s="1988"/>
      <c r="AQ11" s="1976">
        <v>0.18919875505131301</v>
      </c>
      <c r="AR11" s="1976">
        <v>0.15330756767801201</v>
      </c>
      <c r="AS11" s="1976">
        <v>0.101053411053571</v>
      </c>
      <c r="AT11" s="1976">
        <v>0.15821425013641699</v>
      </c>
      <c r="AU11" s="1976">
        <v>0.14270559341984801</v>
      </c>
      <c r="AV11" s="1976">
        <v>0.179752021272854</v>
      </c>
      <c r="AW11" s="1976">
        <v>0.22389461605656399</v>
      </c>
      <c r="AX11" s="1976">
        <v>0.16103698419347701</v>
      </c>
      <c r="AY11" s="1976">
        <v>0.16767142696083601</v>
      </c>
      <c r="AZ11" s="1973">
        <v>0.17060741884754099</v>
      </c>
    </row>
    <row r="12" spans="1:52" ht="17" x14ac:dyDescent="0.2">
      <c r="A12" s="2040" t="s">
        <v>66</v>
      </c>
      <c r="B12" s="1975">
        <v>0.29353449729783299</v>
      </c>
      <c r="C12" s="1976">
        <v>0.31397061446868901</v>
      </c>
      <c r="D12" s="1976">
        <v>0.27626914374667599</v>
      </c>
      <c r="E12" s="1976">
        <v>0.354744099083877</v>
      </c>
      <c r="F12" s="1976">
        <v>0.31571204313271001</v>
      </c>
      <c r="G12" s="1976">
        <v>0.27609281721572199</v>
      </c>
      <c r="H12" s="1976">
        <v>0.231142187908322</v>
      </c>
      <c r="I12" s="1976">
        <v>0.28866704460737003</v>
      </c>
      <c r="J12" s="1976">
        <v>0.22515122244101601</v>
      </c>
      <c r="K12" s="1976">
        <v>0.288586885273172</v>
      </c>
      <c r="L12" s="1976">
        <v>0.334548810157762</v>
      </c>
      <c r="M12" s="1976">
        <v>0.340319372589238</v>
      </c>
      <c r="N12" s="1976">
        <v>0.31663473542285597</v>
      </c>
      <c r="O12" s="1976">
        <v>0.24756679237603399</v>
      </c>
      <c r="P12" s="1976">
        <v>0.26602096751673898</v>
      </c>
      <c r="Q12" s="1976">
        <v>0.26429025743003298</v>
      </c>
      <c r="R12" s="1976">
        <v>0.281647850420013</v>
      </c>
      <c r="S12" s="1976">
        <v>0.27145212474428898</v>
      </c>
      <c r="T12" s="1976">
        <v>0.35259561450814902</v>
      </c>
      <c r="U12" s="1976">
        <v>0.31398085656458502</v>
      </c>
      <c r="V12" s="1978"/>
      <c r="W12" s="1980"/>
      <c r="X12" s="1982"/>
      <c r="Y12" s="1984"/>
      <c r="Z12" s="1976">
        <v>0.29488376274046102</v>
      </c>
      <c r="AA12" s="1976">
        <v>0.31791102715554398</v>
      </c>
      <c r="AB12" s="1976">
        <v>0.28817437972819898</v>
      </c>
      <c r="AC12" s="1976">
        <v>0.24879798130215799</v>
      </c>
      <c r="AD12" s="1986"/>
      <c r="AE12" s="1976">
        <v>0.15385966508726201</v>
      </c>
      <c r="AF12" s="1976">
        <v>0.30271154701868902</v>
      </c>
      <c r="AG12" s="1976">
        <v>0.28949398799185899</v>
      </c>
      <c r="AH12" s="1976">
        <v>0.28502637135123499</v>
      </c>
      <c r="AI12" s="1976">
        <v>0.39375384260453999</v>
      </c>
      <c r="AJ12" s="1976">
        <v>0.28083791172270001</v>
      </c>
      <c r="AK12" s="1976">
        <v>0.31354201425126399</v>
      </c>
      <c r="AL12" s="1976">
        <v>0.28668119954377702</v>
      </c>
      <c r="AM12" s="1976">
        <v>0.305328206283623</v>
      </c>
      <c r="AN12" s="1976">
        <v>0.28457535871134798</v>
      </c>
      <c r="AO12" s="1976">
        <v>0.292701994330128</v>
      </c>
      <c r="AP12" s="1988"/>
      <c r="AQ12" s="1976">
        <v>0.29466326475941201</v>
      </c>
      <c r="AR12" s="1976">
        <v>0.18566811802320099</v>
      </c>
      <c r="AS12" s="1976">
        <v>0.28860328912746402</v>
      </c>
      <c r="AT12" s="1976">
        <v>0.34181920368021701</v>
      </c>
      <c r="AU12" s="1976">
        <v>0.233264001637494</v>
      </c>
      <c r="AV12" s="1976">
        <v>0.28033580733288799</v>
      </c>
      <c r="AW12" s="1976">
        <v>0.26895611335835201</v>
      </c>
      <c r="AX12" s="1976">
        <v>0.36533296972663099</v>
      </c>
      <c r="AY12" s="1976">
        <v>0.39793656472292699</v>
      </c>
      <c r="AZ12" s="1973">
        <v>0.33897342585633999</v>
      </c>
    </row>
    <row r="13" spans="1:52" ht="17" x14ac:dyDescent="0.2">
      <c r="A13" s="2040" t="s">
        <v>67</v>
      </c>
      <c r="B13" s="1975">
        <v>0.43938511336241898</v>
      </c>
      <c r="C13" s="1976">
        <v>0.36883758949564799</v>
      </c>
      <c r="D13" s="1976">
        <v>0.49898684355094802</v>
      </c>
      <c r="E13" s="1976">
        <v>0.45064350434112799</v>
      </c>
      <c r="F13" s="1976">
        <v>0.49212170027319102</v>
      </c>
      <c r="G13" s="1976">
        <v>0.458405647199496</v>
      </c>
      <c r="H13" s="1976">
        <v>0.41698325142707798</v>
      </c>
      <c r="I13" s="1976">
        <v>0.37090733175197699</v>
      </c>
      <c r="J13" s="1976">
        <v>0.53732250294669803</v>
      </c>
      <c r="K13" s="1976">
        <v>0.43475787188183301</v>
      </c>
      <c r="L13" s="1976">
        <v>0.40154029940610703</v>
      </c>
      <c r="M13" s="1976">
        <v>0.363921145291976</v>
      </c>
      <c r="N13" s="1976">
        <v>0.41867394725831802</v>
      </c>
      <c r="O13" s="1976">
        <v>0.50322403190007703</v>
      </c>
      <c r="P13" s="1976">
        <v>0.43756062914691202</v>
      </c>
      <c r="Q13" s="1976">
        <v>0.43483591128043603</v>
      </c>
      <c r="R13" s="1976">
        <v>0.40764227357695398</v>
      </c>
      <c r="S13" s="1976">
        <v>0.54595361446734203</v>
      </c>
      <c r="T13" s="1976">
        <v>0.409773338571985</v>
      </c>
      <c r="U13" s="1976">
        <v>0.49846449285936301</v>
      </c>
      <c r="V13" s="1978"/>
      <c r="W13" s="1980"/>
      <c r="X13" s="1982"/>
      <c r="Y13" s="1984"/>
      <c r="Z13" s="1976">
        <v>0.41267036261046303</v>
      </c>
      <c r="AA13" s="1976">
        <v>0.41649688542081797</v>
      </c>
      <c r="AB13" s="1976">
        <v>0.44260679141039899</v>
      </c>
      <c r="AC13" s="1976">
        <v>0.62549238398505103</v>
      </c>
      <c r="AD13" s="1986"/>
      <c r="AE13" s="1976">
        <v>0.66267900563125703</v>
      </c>
      <c r="AF13" s="1976">
        <v>0.39365173539009202</v>
      </c>
      <c r="AG13" s="1976">
        <v>0.37489403180792102</v>
      </c>
      <c r="AH13" s="1976">
        <v>0.27928367161317302</v>
      </c>
      <c r="AI13" s="1976">
        <v>0.30876643029322098</v>
      </c>
      <c r="AJ13" s="1976">
        <v>0.46727249990419401</v>
      </c>
      <c r="AK13" s="1976">
        <v>0.505299851618354</v>
      </c>
      <c r="AL13" s="1976">
        <v>0.44480854243221302</v>
      </c>
      <c r="AM13" s="1976">
        <v>0.41602842380074501</v>
      </c>
      <c r="AN13" s="1976">
        <v>0.40454822739963903</v>
      </c>
      <c r="AO13" s="1976">
        <v>0.52842753632133099</v>
      </c>
      <c r="AP13" s="1988"/>
      <c r="AQ13" s="1976">
        <v>0.422065611458464</v>
      </c>
      <c r="AR13" s="1976">
        <v>0.53221522284030398</v>
      </c>
      <c r="AS13" s="1976">
        <v>0.54791657855306997</v>
      </c>
      <c r="AT13" s="1976">
        <v>0.460954935478739</v>
      </c>
      <c r="AU13" s="1976">
        <v>0.52888695264470997</v>
      </c>
      <c r="AV13" s="1976">
        <v>0.47688418254359699</v>
      </c>
      <c r="AW13" s="1976">
        <v>0.42751292797769602</v>
      </c>
      <c r="AX13" s="1976">
        <v>0.37572323861586099</v>
      </c>
      <c r="AY13" s="1976">
        <v>0.29663169313724003</v>
      </c>
      <c r="AZ13" s="1973">
        <v>0.36593994194642998</v>
      </c>
    </row>
    <row r="14" spans="1:52" ht="17" x14ac:dyDescent="0.2">
      <c r="A14" s="2041" t="s">
        <v>68</v>
      </c>
      <c r="B14" s="2039">
        <v>1518</v>
      </c>
      <c r="C14" s="1989">
        <v>660</v>
      </c>
      <c r="D14" s="1990">
        <v>858</v>
      </c>
      <c r="E14" s="1991">
        <v>254</v>
      </c>
      <c r="F14" s="1992">
        <v>375</v>
      </c>
      <c r="G14" s="1993">
        <v>239</v>
      </c>
      <c r="H14" s="1994">
        <v>296</v>
      </c>
      <c r="I14" s="1995">
        <v>354</v>
      </c>
      <c r="J14" s="1996">
        <v>243</v>
      </c>
      <c r="K14" s="1997">
        <v>571</v>
      </c>
      <c r="L14" s="1998">
        <v>427</v>
      </c>
      <c r="M14" s="1999">
        <v>277</v>
      </c>
      <c r="N14" s="2000">
        <v>1040</v>
      </c>
      <c r="O14" s="2001">
        <v>235</v>
      </c>
      <c r="P14" s="2002">
        <v>149</v>
      </c>
      <c r="Q14" s="2003">
        <v>93</v>
      </c>
      <c r="R14" s="2004">
        <v>870</v>
      </c>
      <c r="S14" s="2005">
        <v>262</v>
      </c>
      <c r="T14" s="2006">
        <v>255</v>
      </c>
      <c r="U14" s="2007">
        <v>90</v>
      </c>
      <c r="V14" s="2008">
        <v>18</v>
      </c>
      <c r="W14" s="2009">
        <v>9</v>
      </c>
      <c r="X14" s="2010">
        <v>6</v>
      </c>
      <c r="Y14" s="2011">
        <v>8</v>
      </c>
      <c r="Z14" s="2012">
        <v>473</v>
      </c>
      <c r="AA14" s="2013">
        <v>511</v>
      </c>
      <c r="AB14" s="2014">
        <v>421</v>
      </c>
      <c r="AC14" s="2015">
        <v>52</v>
      </c>
      <c r="AD14" s="2016">
        <v>19</v>
      </c>
      <c r="AE14" s="2017">
        <v>42</v>
      </c>
      <c r="AF14" s="2018">
        <v>113</v>
      </c>
      <c r="AG14" s="2019">
        <v>169</v>
      </c>
      <c r="AH14" s="2020">
        <v>79</v>
      </c>
      <c r="AI14" s="2021">
        <v>80</v>
      </c>
      <c r="AJ14" s="2022">
        <v>1067</v>
      </c>
      <c r="AK14" s="2023">
        <v>44</v>
      </c>
      <c r="AL14" s="2024">
        <v>505</v>
      </c>
      <c r="AM14" s="2025">
        <v>610</v>
      </c>
      <c r="AN14" s="2026">
        <v>191</v>
      </c>
      <c r="AO14" s="2027">
        <v>202</v>
      </c>
      <c r="AP14" s="2028">
        <v>10</v>
      </c>
      <c r="AQ14" s="2029">
        <v>1199</v>
      </c>
      <c r="AR14" s="2030">
        <v>60</v>
      </c>
      <c r="AS14" s="2031">
        <v>143</v>
      </c>
      <c r="AT14" s="2032">
        <v>112</v>
      </c>
      <c r="AU14" s="2033">
        <v>293</v>
      </c>
      <c r="AV14" s="2034">
        <v>409</v>
      </c>
      <c r="AW14" s="2035">
        <v>337</v>
      </c>
      <c r="AX14" s="2036">
        <v>202</v>
      </c>
      <c r="AY14" s="2037">
        <v>118</v>
      </c>
      <c r="AZ14" s="2038">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60.6640625" customWidth="1"/>
    <col min="16" max="23" width="11.6640625" customWidth="1"/>
  </cols>
  <sheetData>
    <row r="1" spans="1:52" ht="66" x14ac:dyDescent="0.2">
      <c r="A1" s="1" t="s">
        <v>0</v>
      </c>
    </row>
    <row r="2" spans="1:52" ht="40" x14ac:dyDescent="0.2">
      <c r="A2" s="2" t="s">
        <v>1</v>
      </c>
    </row>
    <row r="4" spans="1:52" ht="28" customHeight="1"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61</v>
      </c>
    </row>
    <row r="8" spans="1:52" ht="17" x14ac:dyDescent="0.2">
      <c r="A8" s="88" t="s">
        <v>62</v>
      </c>
    </row>
    <row r="9" spans="1:52" ht="68" x14ac:dyDescent="0.2">
      <c r="A9" s="99" t="s">
        <v>63</v>
      </c>
    </row>
    <row r="10" spans="1:52" ht="17" x14ac:dyDescent="0.2">
      <c r="A10" s="27" t="s">
        <v>64</v>
      </c>
      <c r="B10" s="72">
        <v>0.87361221774310205</v>
      </c>
      <c r="C10" s="110">
        <v>0.90226965830955796</v>
      </c>
      <c r="D10" s="4">
        <v>0.84945096940637499</v>
      </c>
      <c r="E10" s="15">
        <v>0.84579643732980203</v>
      </c>
      <c r="F10" s="26">
        <v>0.82530773101371302</v>
      </c>
      <c r="G10" s="29">
        <v>0.85311938127662101</v>
      </c>
      <c r="H10" s="30">
        <v>0.91116127080720499</v>
      </c>
      <c r="I10" s="31">
        <v>0.93725542382500004</v>
      </c>
      <c r="J10" s="32">
        <v>0.82275455665084496</v>
      </c>
      <c r="K10" s="33">
        <v>0.88342715417491102</v>
      </c>
      <c r="L10" s="34">
        <v>0.88890847370462001</v>
      </c>
      <c r="M10" s="35">
        <v>0.90464824420117596</v>
      </c>
      <c r="N10" s="36">
        <v>0.89829096819813603</v>
      </c>
      <c r="O10" s="37">
        <v>0.84538188694388805</v>
      </c>
      <c r="P10" s="38">
        <v>0.81169603778280996</v>
      </c>
      <c r="Q10" s="39">
        <v>0.82696381435348598</v>
      </c>
      <c r="R10" s="40">
        <v>0.90505315325220104</v>
      </c>
      <c r="S10" s="41">
        <v>0.80743478185688</v>
      </c>
      <c r="T10" s="42">
        <v>0.84425813114095005</v>
      </c>
      <c r="U10" s="43">
        <v>0.84635906027185803</v>
      </c>
      <c r="V10" s="75"/>
      <c r="W10" s="77"/>
      <c r="X10" s="79"/>
      <c r="Y10" s="81"/>
      <c r="Z10" s="44">
        <v>0.89634848359125396</v>
      </c>
      <c r="AA10" s="45">
        <v>0.88084317157854697</v>
      </c>
      <c r="AB10" s="47">
        <v>0.87002217917013003</v>
      </c>
      <c r="AC10" s="48">
        <v>0.83337379160657399</v>
      </c>
      <c r="AD10" s="83"/>
      <c r="AE10" s="49">
        <v>0.75059734933981503</v>
      </c>
      <c r="AF10" s="50">
        <v>0.88336011205866605</v>
      </c>
      <c r="AG10" s="51">
        <v>0.93087641465339599</v>
      </c>
      <c r="AH10" s="52">
        <v>0.91648298221606805</v>
      </c>
      <c r="AI10" s="53">
        <v>0.91112033402267301</v>
      </c>
      <c r="AJ10" s="54">
        <v>0.86389688927712605</v>
      </c>
      <c r="AK10" s="55">
        <v>0.80677254537236198</v>
      </c>
      <c r="AL10" s="56">
        <v>0.844074173305006</v>
      </c>
      <c r="AM10" s="57">
        <v>0.88927753067688098</v>
      </c>
      <c r="AN10" s="58">
        <v>0.89902704812608403</v>
      </c>
      <c r="AO10" s="59">
        <v>0.88067577345897496</v>
      </c>
      <c r="AP10" s="85"/>
      <c r="AQ10" s="60">
        <v>0.89030308575348105</v>
      </c>
      <c r="AR10" s="61">
        <v>0.89264915149841795</v>
      </c>
      <c r="AS10" s="62">
        <v>0.74581821535124904</v>
      </c>
      <c r="AT10" s="63">
        <v>0.82852763062228596</v>
      </c>
      <c r="AU10" s="64">
        <v>0.78755344368427505</v>
      </c>
      <c r="AV10" s="65">
        <v>0.88938098668773602</v>
      </c>
      <c r="AW10" s="66">
        <v>0.90378031553045002</v>
      </c>
      <c r="AX10" s="68">
        <v>0.88633747817322905</v>
      </c>
      <c r="AY10" s="69">
        <v>0.94597730434250005</v>
      </c>
      <c r="AZ10" s="70">
        <v>0.88083599145806502</v>
      </c>
    </row>
    <row r="11" spans="1:52" ht="17" x14ac:dyDescent="0.2">
      <c r="A11" s="27" t="s">
        <v>65</v>
      </c>
      <c r="B11" s="73">
        <v>9.9431081589237497E-2</v>
      </c>
      <c r="C11" s="74">
        <v>8.3441071491189997E-2</v>
      </c>
      <c r="D11" s="74">
        <v>0.112912348487088</v>
      </c>
      <c r="E11" s="74">
        <v>0.13522571976088099</v>
      </c>
      <c r="F11" s="74">
        <v>0.131075952102197</v>
      </c>
      <c r="G11" s="74">
        <v>0.100591792901637</v>
      </c>
      <c r="H11" s="74">
        <v>6.6379913679494598E-2</v>
      </c>
      <c r="I11" s="74">
        <v>6.14656940328508E-2</v>
      </c>
      <c r="J11" s="74">
        <v>0.123001091209688</v>
      </c>
      <c r="K11" s="74">
        <v>9.9525195890334803E-2</v>
      </c>
      <c r="L11" s="74">
        <v>9.7053706403336104E-2</v>
      </c>
      <c r="M11" s="74">
        <v>6.8705324322602498E-2</v>
      </c>
      <c r="N11" s="74">
        <v>8.6781406790759005E-2</v>
      </c>
      <c r="O11" s="74">
        <v>0.11392571041055</v>
      </c>
      <c r="P11" s="74">
        <v>0.11312017774432299</v>
      </c>
      <c r="Q11" s="74">
        <v>0.155293559905227</v>
      </c>
      <c r="R11" s="74">
        <v>7.3577745264695002E-2</v>
      </c>
      <c r="S11" s="74">
        <v>0.139543031306363</v>
      </c>
      <c r="T11" s="74">
        <v>0.12575605784702801</v>
      </c>
      <c r="U11" s="74">
        <v>0.14806588478516799</v>
      </c>
      <c r="V11" s="76"/>
      <c r="W11" s="78"/>
      <c r="X11" s="80"/>
      <c r="Y11" s="82"/>
      <c r="Z11" s="74">
        <v>9.0315088716480696E-2</v>
      </c>
      <c r="AA11" s="74">
        <v>9.9219276756528099E-2</v>
      </c>
      <c r="AB11" s="74">
        <v>9.2530616645855601E-2</v>
      </c>
      <c r="AC11" s="74">
        <v>0.116362753637675</v>
      </c>
      <c r="AD11" s="84"/>
      <c r="AE11" s="74">
        <v>0.147619697232764</v>
      </c>
      <c r="AF11" s="74">
        <v>9.4077095263598795E-2</v>
      </c>
      <c r="AG11" s="74">
        <v>4.2069257037190298E-2</v>
      </c>
      <c r="AH11" s="74">
        <v>5.2943457965622998E-2</v>
      </c>
      <c r="AI11" s="74">
        <v>7.8243455531626205E-2</v>
      </c>
      <c r="AJ11" s="74">
        <v>0.112419736245993</v>
      </c>
      <c r="AK11" s="74">
        <v>6.8449612953457403E-2</v>
      </c>
      <c r="AL11" s="74">
        <v>0.117435971939729</v>
      </c>
      <c r="AM11" s="74">
        <v>8.4855614105850102E-2</v>
      </c>
      <c r="AN11" s="74">
        <v>9.0423308185678897E-2</v>
      </c>
      <c r="AO11" s="74">
        <v>0.103303637865616</v>
      </c>
      <c r="AP11" s="86"/>
      <c r="AQ11" s="74">
        <v>8.56243044305178E-2</v>
      </c>
      <c r="AR11" s="74">
        <v>0.100264072666001</v>
      </c>
      <c r="AS11" s="74">
        <v>0.194609597252104</v>
      </c>
      <c r="AT11" s="74">
        <v>0.15523909071039499</v>
      </c>
      <c r="AU11" s="74">
        <v>0.149996866193851</v>
      </c>
      <c r="AV11" s="74">
        <v>9.4444881176749207E-2</v>
      </c>
      <c r="AW11" s="74">
        <v>8.3459270814376804E-2</v>
      </c>
      <c r="AX11" s="74">
        <v>8.2118430712185206E-2</v>
      </c>
      <c r="AY11" s="74">
        <v>5.40226956575003E-2</v>
      </c>
      <c r="AZ11" s="71">
        <v>9.4722841528547597E-2</v>
      </c>
    </row>
    <row r="12" spans="1:52" ht="17" x14ac:dyDescent="0.2">
      <c r="A12" s="27" t="s">
        <v>66</v>
      </c>
      <c r="B12" s="73">
        <v>1.98118900923786E-2</v>
      </c>
      <c r="C12" s="74">
        <v>1.4289270199251899E-2</v>
      </c>
      <c r="D12" s="74">
        <v>2.4468041795729398E-2</v>
      </c>
      <c r="E12" s="74">
        <v>1.55108876779637E-2</v>
      </c>
      <c r="F12" s="74">
        <v>3.6263357445821397E-2</v>
      </c>
      <c r="G12" s="74">
        <v>4.0366169395695199E-2</v>
      </c>
      <c r="H12" s="74">
        <v>4.8946241008851598E-3</v>
      </c>
      <c r="I12" s="74">
        <v>0</v>
      </c>
      <c r="J12" s="74">
        <v>4.1473257263617599E-2</v>
      </c>
      <c r="K12" s="74">
        <v>1.1044386356301301E-2</v>
      </c>
      <c r="L12" s="74">
        <v>1.1184945866417301E-2</v>
      </c>
      <c r="M12" s="74">
        <v>1.89042433319432E-2</v>
      </c>
      <c r="N12" s="74">
        <v>1.0305762883680699E-2</v>
      </c>
      <c r="O12" s="74">
        <v>3.1579234778368201E-2</v>
      </c>
      <c r="P12" s="74">
        <v>5.32255616732734E-2</v>
      </c>
      <c r="Q12" s="74">
        <v>1.77426257412872E-2</v>
      </c>
      <c r="R12" s="74">
        <v>1.33755063724703E-2</v>
      </c>
      <c r="S12" s="74">
        <v>3.8815499134284101E-2</v>
      </c>
      <c r="T12" s="74">
        <v>2.99858110120227E-2</v>
      </c>
      <c r="U12" s="74">
        <v>5.5750549429740403E-3</v>
      </c>
      <c r="V12" s="76"/>
      <c r="W12" s="78"/>
      <c r="X12" s="80"/>
      <c r="Y12" s="82"/>
      <c r="Z12" s="74">
        <v>8.9129205907978303E-3</v>
      </c>
      <c r="AA12" s="74">
        <v>1.99375516649252E-2</v>
      </c>
      <c r="AB12" s="74">
        <v>2.6168406334454501E-2</v>
      </c>
      <c r="AC12" s="74">
        <v>1.5674691004187901E-2</v>
      </c>
      <c r="AD12" s="84"/>
      <c r="AE12" s="74">
        <v>5.5040884325057299E-2</v>
      </c>
      <c r="AF12" s="74">
        <v>2.2562792677735199E-2</v>
      </c>
      <c r="AG12" s="74">
        <v>1.1857419794803399E-2</v>
      </c>
      <c r="AH12" s="74">
        <v>3.05735598183095E-2</v>
      </c>
      <c r="AI12" s="74">
        <v>0</v>
      </c>
      <c r="AJ12" s="74">
        <v>1.7674532683742701E-2</v>
      </c>
      <c r="AK12" s="74">
        <v>0.10056347160988199</v>
      </c>
      <c r="AL12" s="74">
        <v>2.84085720431244E-2</v>
      </c>
      <c r="AM12" s="74">
        <v>1.9118283406306599E-2</v>
      </c>
      <c r="AN12" s="74">
        <v>5.9488387073380403E-3</v>
      </c>
      <c r="AO12" s="74">
        <v>1.2852035806748501E-2</v>
      </c>
      <c r="AP12" s="86"/>
      <c r="AQ12" s="74">
        <v>1.85604052737386E-2</v>
      </c>
      <c r="AR12" s="74">
        <v>7.0867758355811399E-3</v>
      </c>
      <c r="AS12" s="74">
        <v>3.7152621532628799E-2</v>
      </c>
      <c r="AT12" s="74">
        <v>3.8509060036962701E-3</v>
      </c>
      <c r="AU12" s="74">
        <v>4.9503383896168998E-2</v>
      </c>
      <c r="AV12" s="74">
        <v>4.7326302717182597E-3</v>
      </c>
      <c r="AW12" s="74">
        <v>6.5060428688547998E-3</v>
      </c>
      <c r="AX12" s="74">
        <v>3.15440911145859E-2</v>
      </c>
      <c r="AY12" s="74">
        <v>0</v>
      </c>
      <c r="AZ12" s="71">
        <v>2.44411670133877E-2</v>
      </c>
    </row>
    <row r="13" spans="1:52" ht="17" x14ac:dyDescent="0.2">
      <c r="A13" s="27" t="s">
        <v>67</v>
      </c>
      <c r="B13" s="73">
        <v>7.1448105752820899E-3</v>
      </c>
      <c r="C13" s="74">
        <v>0</v>
      </c>
      <c r="D13" s="74">
        <v>1.3168640310807099E-2</v>
      </c>
      <c r="E13" s="74">
        <v>3.4669552313533599E-3</v>
      </c>
      <c r="F13" s="74">
        <v>7.3529594382682698E-3</v>
      </c>
      <c r="G13" s="74">
        <v>5.92265642604677E-3</v>
      </c>
      <c r="H13" s="74">
        <v>1.7564191412414901E-2</v>
      </c>
      <c r="I13" s="74">
        <v>1.2788821421492E-3</v>
      </c>
      <c r="J13" s="74">
        <v>1.27710948758499E-2</v>
      </c>
      <c r="K13" s="74">
        <v>6.0032635784526799E-3</v>
      </c>
      <c r="L13" s="74">
        <v>2.8528740256266198E-3</v>
      </c>
      <c r="M13" s="74">
        <v>7.7421881442785202E-3</v>
      </c>
      <c r="N13" s="74">
        <v>4.6218621274239603E-3</v>
      </c>
      <c r="O13" s="74">
        <v>9.1131678671936105E-3</v>
      </c>
      <c r="P13" s="74">
        <v>2.1958222799594501E-2</v>
      </c>
      <c r="Q13" s="74">
        <v>0</v>
      </c>
      <c r="R13" s="74">
        <v>7.9935951106337496E-3</v>
      </c>
      <c r="S13" s="74">
        <v>1.42066877024734E-2</v>
      </c>
      <c r="T13" s="74">
        <v>0</v>
      </c>
      <c r="U13" s="74">
        <v>0</v>
      </c>
      <c r="V13" s="76"/>
      <c r="W13" s="78"/>
      <c r="X13" s="80"/>
      <c r="Y13" s="82"/>
      <c r="Z13" s="74">
        <v>4.4235071014673104E-3</v>
      </c>
      <c r="AA13" s="74">
        <v>0</v>
      </c>
      <c r="AB13" s="74">
        <v>1.12787978495596E-2</v>
      </c>
      <c r="AC13" s="74">
        <v>3.4588763751563098E-2</v>
      </c>
      <c r="AD13" s="84"/>
      <c r="AE13" s="74">
        <v>4.6742069102363802E-2</v>
      </c>
      <c r="AF13" s="74">
        <v>0</v>
      </c>
      <c r="AG13" s="74">
        <v>1.51969085146107E-2</v>
      </c>
      <c r="AH13" s="74">
        <v>0</v>
      </c>
      <c r="AI13" s="74">
        <v>1.0636210445700499E-2</v>
      </c>
      <c r="AJ13" s="74">
        <v>6.0088417931380396E-3</v>
      </c>
      <c r="AK13" s="74">
        <v>2.4214370064298701E-2</v>
      </c>
      <c r="AL13" s="74">
        <v>1.0081282712140699E-2</v>
      </c>
      <c r="AM13" s="74">
        <v>6.7485718109618897E-3</v>
      </c>
      <c r="AN13" s="74">
        <v>4.6008049808993002E-3</v>
      </c>
      <c r="AO13" s="74">
        <v>3.1685528686600799E-3</v>
      </c>
      <c r="AP13" s="86"/>
      <c r="AQ13" s="74">
        <v>5.5122045422627101E-3</v>
      </c>
      <c r="AR13" s="74">
        <v>0</v>
      </c>
      <c r="AS13" s="74">
        <v>2.24195658640182E-2</v>
      </c>
      <c r="AT13" s="74">
        <v>1.23823726636226E-2</v>
      </c>
      <c r="AU13" s="74">
        <v>1.2946306225705299E-2</v>
      </c>
      <c r="AV13" s="74">
        <v>1.14415018637966E-2</v>
      </c>
      <c r="AW13" s="74">
        <v>6.2543707863185298E-3</v>
      </c>
      <c r="AX13" s="74">
        <v>0</v>
      </c>
      <c r="AY13" s="74">
        <v>0</v>
      </c>
      <c r="AZ13" s="71">
        <v>0</v>
      </c>
    </row>
    <row r="14" spans="1:52" ht="17" x14ac:dyDescent="0.2">
      <c r="A14" s="28" t="s">
        <v>68</v>
      </c>
      <c r="B14" s="25">
        <v>1521</v>
      </c>
      <c r="C14" s="87">
        <v>661</v>
      </c>
      <c r="D14" s="89">
        <v>860</v>
      </c>
      <c r="E14" s="90">
        <v>254</v>
      </c>
      <c r="F14" s="91">
        <v>376</v>
      </c>
      <c r="G14" s="92">
        <v>241</v>
      </c>
      <c r="H14" s="93">
        <v>297</v>
      </c>
      <c r="I14" s="94">
        <v>353</v>
      </c>
      <c r="J14" s="95">
        <v>243</v>
      </c>
      <c r="K14" s="96">
        <v>575</v>
      </c>
      <c r="L14" s="97">
        <v>426</v>
      </c>
      <c r="M14" s="98">
        <v>277</v>
      </c>
      <c r="N14" s="100">
        <v>1043</v>
      </c>
      <c r="O14" s="101">
        <v>235</v>
      </c>
      <c r="P14" s="102">
        <v>149</v>
      </c>
      <c r="Q14" s="103">
        <v>93</v>
      </c>
      <c r="R14" s="104">
        <v>871</v>
      </c>
      <c r="S14" s="105">
        <v>262</v>
      </c>
      <c r="T14" s="106">
        <v>257</v>
      </c>
      <c r="U14" s="107">
        <v>90</v>
      </c>
      <c r="V14" s="108">
        <v>18</v>
      </c>
      <c r="W14" s="109">
        <v>9</v>
      </c>
      <c r="X14" s="111">
        <v>6</v>
      </c>
      <c r="Y14" s="112">
        <v>8</v>
      </c>
      <c r="Z14" s="113">
        <v>473</v>
      </c>
      <c r="AA14" s="114">
        <v>511</v>
      </c>
      <c r="AB14" s="115">
        <v>422</v>
      </c>
      <c r="AC14" s="116">
        <v>52</v>
      </c>
      <c r="AD14" s="117">
        <v>20</v>
      </c>
      <c r="AE14" s="118">
        <v>43</v>
      </c>
      <c r="AF14" s="119">
        <v>114</v>
      </c>
      <c r="AG14" s="120">
        <v>168</v>
      </c>
      <c r="AH14" s="5">
        <v>79</v>
      </c>
      <c r="AI14" s="6">
        <v>80</v>
      </c>
      <c r="AJ14" s="7">
        <v>1070</v>
      </c>
      <c r="AK14" s="8">
        <v>44</v>
      </c>
      <c r="AL14" s="9">
        <v>505</v>
      </c>
      <c r="AM14" s="10">
        <v>612</v>
      </c>
      <c r="AN14" s="11">
        <v>191</v>
      </c>
      <c r="AO14" s="12">
        <v>203</v>
      </c>
      <c r="AP14" s="13">
        <v>10</v>
      </c>
      <c r="AQ14" s="14">
        <v>1201</v>
      </c>
      <c r="AR14" s="16">
        <v>61</v>
      </c>
      <c r="AS14" s="17">
        <v>143</v>
      </c>
      <c r="AT14" s="18">
        <v>112</v>
      </c>
      <c r="AU14" s="19">
        <v>295</v>
      </c>
      <c r="AV14" s="20">
        <v>410</v>
      </c>
      <c r="AW14" s="21">
        <v>337</v>
      </c>
      <c r="AX14" s="22">
        <v>202</v>
      </c>
      <c r="AY14" s="23">
        <v>118</v>
      </c>
      <c r="AZ14" s="24">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121</v>
      </c>
    </row>
    <row r="8" spans="1:52" ht="17" x14ac:dyDescent="0.2">
      <c r="A8" s="88" t="s">
        <v>122</v>
      </c>
    </row>
    <row r="9" spans="1:52" ht="51" x14ac:dyDescent="0.2">
      <c r="A9" s="99" t="s">
        <v>63</v>
      </c>
    </row>
    <row r="10" spans="1:52" ht="17" x14ac:dyDescent="0.2">
      <c r="A10" s="2153" t="s">
        <v>64</v>
      </c>
      <c r="B10" s="2087">
        <v>7.7551711561163902E-2</v>
      </c>
      <c r="C10" s="2042">
        <v>0.118698467483388</v>
      </c>
      <c r="D10" s="2043">
        <v>4.2791738954658001E-2</v>
      </c>
      <c r="E10" s="2044">
        <v>0.212551117297446</v>
      </c>
      <c r="F10" s="2045">
        <v>7.9356130504474695E-2</v>
      </c>
      <c r="G10" s="2046">
        <v>5.4002382614478199E-2</v>
      </c>
      <c r="H10" s="2047">
        <v>4.2703691658857297E-2</v>
      </c>
      <c r="I10" s="2048">
        <v>2.1225047120885299E-2</v>
      </c>
      <c r="J10" s="2049">
        <v>6.2867122408241993E-2</v>
      </c>
      <c r="K10" s="2050">
        <v>9.4364989043209405E-2</v>
      </c>
      <c r="L10" s="2051">
        <v>8.0721140227959606E-2</v>
      </c>
      <c r="M10" s="2052">
        <v>6.0691110182644399E-2</v>
      </c>
      <c r="N10" s="2053">
        <v>7.0001575477627406E-2</v>
      </c>
      <c r="O10" s="2054">
        <v>7.2549837324351704E-2</v>
      </c>
      <c r="P10" s="2055">
        <v>7.5551656943744702E-2</v>
      </c>
      <c r="Q10" s="2056">
        <v>0.17495717722568499</v>
      </c>
      <c r="R10" s="2057">
        <v>7.4188945241208004E-2</v>
      </c>
      <c r="S10" s="2058">
        <v>4.3708692419365897E-2</v>
      </c>
      <c r="T10" s="2059">
        <v>9.9382975049569694E-2</v>
      </c>
      <c r="U10" s="2060">
        <v>0.132682965951508</v>
      </c>
      <c r="V10" s="2090"/>
      <c r="W10" s="2092"/>
      <c r="X10" s="2094"/>
      <c r="Y10" s="2096"/>
      <c r="Z10" s="2061">
        <v>0.1084255524103</v>
      </c>
      <c r="AA10" s="2062">
        <v>7.4146575858016997E-2</v>
      </c>
      <c r="AB10" s="2063">
        <v>6.1176181503544501E-2</v>
      </c>
      <c r="AC10" s="2064">
        <v>0</v>
      </c>
      <c r="AD10" s="2098"/>
      <c r="AE10" s="2065">
        <v>6.36642111268199E-2</v>
      </c>
      <c r="AF10" s="2066">
        <v>0.112788329053315</v>
      </c>
      <c r="AG10" s="2067">
        <v>1.39785936314307E-2</v>
      </c>
      <c r="AH10" s="2068">
        <v>0.14251181999196999</v>
      </c>
      <c r="AI10" s="2069">
        <v>8.4432055616535107E-2</v>
      </c>
      <c r="AJ10" s="2070">
        <v>7.8363925059764694E-2</v>
      </c>
      <c r="AK10" s="2071">
        <v>0.163704950077977</v>
      </c>
      <c r="AL10" s="2072">
        <v>9.2030104805065002E-2</v>
      </c>
      <c r="AM10" s="2073">
        <v>7.9124838170143499E-2</v>
      </c>
      <c r="AN10" s="2074">
        <v>8.3068845703462402E-2</v>
      </c>
      <c r="AO10" s="2075">
        <v>2.9713062247740601E-2</v>
      </c>
      <c r="AP10" s="2100"/>
      <c r="AQ10" s="2076">
        <v>5.81847610068921E-2</v>
      </c>
      <c r="AR10" s="2077">
        <v>6.8218536060432294E-2</v>
      </c>
      <c r="AS10" s="2078">
        <v>0.203246694266734</v>
      </c>
      <c r="AT10" s="2079">
        <v>0.17849321036205901</v>
      </c>
      <c r="AU10" s="2080">
        <v>8.2293926205414203E-2</v>
      </c>
      <c r="AV10" s="2081">
        <v>9.2788808861840197E-2</v>
      </c>
      <c r="AW10" s="2082">
        <v>4.4318126287872101E-2</v>
      </c>
      <c r="AX10" s="2083">
        <v>8.4168935485718202E-2</v>
      </c>
      <c r="AY10" s="2084">
        <v>9.1729835921208799E-2</v>
      </c>
      <c r="AZ10" s="2085">
        <v>8.0189391778857394E-2</v>
      </c>
    </row>
    <row r="11" spans="1:52" ht="17" x14ac:dyDescent="0.2">
      <c r="A11" s="2153" t="s">
        <v>65</v>
      </c>
      <c r="B11" s="2088">
        <v>0.24751960485840099</v>
      </c>
      <c r="C11" s="2089">
        <v>0.27701348676703302</v>
      </c>
      <c r="D11" s="2089">
        <v>0.22260375173157301</v>
      </c>
      <c r="E11" s="2089">
        <v>0.28544678436687698</v>
      </c>
      <c r="F11" s="2089">
        <v>0.22192620416321701</v>
      </c>
      <c r="G11" s="2089">
        <v>0.25341279583735798</v>
      </c>
      <c r="H11" s="2089">
        <v>0.244245383621611</v>
      </c>
      <c r="I11" s="2089">
        <v>0.24851800832940699</v>
      </c>
      <c r="J11" s="2089">
        <v>0.20598162167473999</v>
      </c>
      <c r="K11" s="2089">
        <v>0.23505558023685899</v>
      </c>
      <c r="L11" s="2089">
        <v>0.28144693491301498</v>
      </c>
      <c r="M11" s="2089">
        <v>0.28120452798213402</v>
      </c>
      <c r="N11" s="2089">
        <v>0.23845571936392901</v>
      </c>
      <c r="O11" s="2089">
        <v>0.25082579379986097</v>
      </c>
      <c r="P11" s="2089">
        <v>0.29765557181101299</v>
      </c>
      <c r="Q11" s="2089">
        <v>0.24091229402433301</v>
      </c>
      <c r="R11" s="2089">
        <v>0.27582327533580597</v>
      </c>
      <c r="S11" s="2089">
        <v>0.185115851059271</v>
      </c>
      <c r="T11" s="2089">
        <v>0.25332056519051699</v>
      </c>
      <c r="U11" s="2089">
        <v>0.15089295560340399</v>
      </c>
      <c r="V11" s="2091"/>
      <c r="W11" s="2093"/>
      <c r="X11" s="2095"/>
      <c r="Y11" s="2097"/>
      <c r="Z11" s="2089">
        <v>0.27388995475293398</v>
      </c>
      <c r="AA11" s="2089">
        <v>0.25590632178743</v>
      </c>
      <c r="AB11" s="2089">
        <v>0.22017479705291501</v>
      </c>
      <c r="AC11" s="2089">
        <v>0.21238961521122299</v>
      </c>
      <c r="AD11" s="2099"/>
      <c r="AE11" s="2089">
        <v>0.225973741432481</v>
      </c>
      <c r="AF11" s="2089">
        <v>0.22626512311347299</v>
      </c>
      <c r="AG11" s="2089">
        <v>0.18562134667712299</v>
      </c>
      <c r="AH11" s="2089">
        <v>0.27971659332945498</v>
      </c>
      <c r="AI11" s="2089">
        <v>0.23210699000238999</v>
      </c>
      <c r="AJ11" s="2089">
        <v>0.25465012543232701</v>
      </c>
      <c r="AK11" s="2089">
        <v>0.23291658679616301</v>
      </c>
      <c r="AL11" s="2089">
        <v>0.238120971144206</v>
      </c>
      <c r="AM11" s="2089">
        <v>0.264215423627919</v>
      </c>
      <c r="AN11" s="2089">
        <v>0.25995827920935299</v>
      </c>
      <c r="AO11" s="2089">
        <v>0.19948559059201701</v>
      </c>
      <c r="AP11" s="2101"/>
      <c r="AQ11" s="2089">
        <v>0.25133456032683299</v>
      </c>
      <c r="AR11" s="2089">
        <v>0.23882222175024301</v>
      </c>
      <c r="AS11" s="2089">
        <v>0.15804285891586001</v>
      </c>
      <c r="AT11" s="2089">
        <v>0.338680492261761</v>
      </c>
      <c r="AU11" s="2089">
        <v>0.20076796133507399</v>
      </c>
      <c r="AV11" s="2089">
        <v>0.25155507105911001</v>
      </c>
      <c r="AW11" s="2089">
        <v>0.23065069465037399</v>
      </c>
      <c r="AX11" s="2089">
        <v>0.29236219201757402</v>
      </c>
      <c r="AY11" s="2089">
        <v>0.32281789766447599</v>
      </c>
      <c r="AZ11" s="2086">
        <v>0.25990473999685298</v>
      </c>
    </row>
    <row r="12" spans="1:52" ht="17" x14ac:dyDescent="0.2">
      <c r="A12" s="2153" t="s">
        <v>66</v>
      </c>
      <c r="B12" s="2088">
        <v>0.387730719624233</v>
      </c>
      <c r="C12" s="2089">
        <v>0.41294996369765402</v>
      </c>
      <c r="D12" s="2089">
        <v>0.36642599672442799</v>
      </c>
      <c r="E12" s="2089">
        <v>0.26092253637429902</v>
      </c>
      <c r="F12" s="2089">
        <v>0.37632866630935902</v>
      </c>
      <c r="G12" s="2089">
        <v>0.39166786165077999</v>
      </c>
      <c r="H12" s="2089">
        <v>0.44420674334675703</v>
      </c>
      <c r="I12" s="2089">
        <v>0.44564401327334902</v>
      </c>
      <c r="J12" s="2089">
        <v>0.37337378170298902</v>
      </c>
      <c r="K12" s="2089">
        <v>0.37044831978139198</v>
      </c>
      <c r="L12" s="2089">
        <v>0.39128357020701698</v>
      </c>
      <c r="M12" s="2089">
        <v>0.43742796294349301</v>
      </c>
      <c r="N12" s="2089">
        <v>0.41305274766677302</v>
      </c>
      <c r="O12" s="2089">
        <v>0.34726953221996498</v>
      </c>
      <c r="P12" s="2089">
        <v>0.35576606710333802</v>
      </c>
      <c r="Q12" s="2089">
        <v>0.32072622276852297</v>
      </c>
      <c r="R12" s="2089">
        <v>0.387079611586506</v>
      </c>
      <c r="S12" s="2089">
        <v>0.34634425796905999</v>
      </c>
      <c r="T12" s="2089">
        <v>0.412449940232746</v>
      </c>
      <c r="U12" s="2089">
        <v>0.45457360576285799</v>
      </c>
      <c r="V12" s="2091"/>
      <c r="W12" s="2093"/>
      <c r="X12" s="2095"/>
      <c r="Y12" s="2097"/>
      <c r="Z12" s="2089">
        <v>0.41639384806229002</v>
      </c>
      <c r="AA12" s="2089">
        <v>0.40261311948106598</v>
      </c>
      <c r="AB12" s="2089">
        <v>0.36850169276437</v>
      </c>
      <c r="AC12" s="2089">
        <v>0.43637409555360201</v>
      </c>
      <c r="AD12" s="2099"/>
      <c r="AE12" s="2089">
        <v>0.176749262097874</v>
      </c>
      <c r="AF12" s="2089">
        <v>0.31276727227784001</v>
      </c>
      <c r="AG12" s="2089">
        <v>0.53879848739335701</v>
      </c>
      <c r="AH12" s="2089">
        <v>0.421574250854235</v>
      </c>
      <c r="AI12" s="2089">
        <v>0.49347069393424398</v>
      </c>
      <c r="AJ12" s="2089">
        <v>0.37028407404049901</v>
      </c>
      <c r="AK12" s="2089">
        <v>0.31507789444787598</v>
      </c>
      <c r="AL12" s="2089">
        <v>0.38193401711417901</v>
      </c>
      <c r="AM12" s="2089">
        <v>0.40043368480213598</v>
      </c>
      <c r="AN12" s="2089">
        <v>0.36291382182492199</v>
      </c>
      <c r="AO12" s="2089">
        <v>0.38686272781500503</v>
      </c>
      <c r="AP12" s="2101"/>
      <c r="AQ12" s="2089">
        <v>0.407156270126939</v>
      </c>
      <c r="AR12" s="2089">
        <v>0.34870901740897298</v>
      </c>
      <c r="AS12" s="2089">
        <v>0.27282812405747298</v>
      </c>
      <c r="AT12" s="2089">
        <v>0.33171763789291497</v>
      </c>
      <c r="AU12" s="2089">
        <v>0.33927650901282802</v>
      </c>
      <c r="AV12" s="2089">
        <v>0.35610480447550003</v>
      </c>
      <c r="AW12" s="2089">
        <v>0.45084908120032302</v>
      </c>
      <c r="AX12" s="2089">
        <v>0.40376216182449498</v>
      </c>
      <c r="AY12" s="2089">
        <v>0.42828443874720301</v>
      </c>
      <c r="AZ12" s="2086">
        <v>0.38746338745273201</v>
      </c>
    </row>
    <row r="13" spans="1:52" ht="17" x14ac:dyDescent="0.2">
      <c r="A13" s="2153" t="s">
        <v>67</v>
      </c>
      <c r="B13" s="2088">
        <v>0.28719796395620201</v>
      </c>
      <c r="C13" s="2089">
        <v>0.19133808205192501</v>
      </c>
      <c r="D13" s="2089">
        <v>0.36817851258934098</v>
      </c>
      <c r="E13" s="2089">
        <v>0.241079561961377</v>
      </c>
      <c r="F13" s="2089">
        <v>0.32238899902294998</v>
      </c>
      <c r="G13" s="2089">
        <v>0.30091695989738398</v>
      </c>
      <c r="H13" s="2089">
        <v>0.26884418137277499</v>
      </c>
      <c r="I13" s="2089">
        <v>0.28461293127635801</v>
      </c>
      <c r="J13" s="2089">
        <v>0.357777474214029</v>
      </c>
      <c r="K13" s="2089">
        <v>0.300131110938539</v>
      </c>
      <c r="L13" s="2089">
        <v>0.246548354652008</v>
      </c>
      <c r="M13" s="2089">
        <v>0.22067639889172899</v>
      </c>
      <c r="N13" s="2089">
        <v>0.27848995749167099</v>
      </c>
      <c r="O13" s="2089">
        <v>0.32935483665582199</v>
      </c>
      <c r="P13" s="2089">
        <v>0.271026704141904</v>
      </c>
      <c r="Q13" s="2089">
        <v>0.26340430598145897</v>
      </c>
      <c r="R13" s="2089">
        <v>0.26290816783647902</v>
      </c>
      <c r="S13" s="2089">
        <v>0.424831198552303</v>
      </c>
      <c r="T13" s="2089">
        <v>0.23484651952716701</v>
      </c>
      <c r="U13" s="2089">
        <v>0.26185047268223099</v>
      </c>
      <c r="V13" s="2091"/>
      <c r="W13" s="2093"/>
      <c r="X13" s="2095"/>
      <c r="Y13" s="2097"/>
      <c r="Z13" s="2089">
        <v>0.201290644774476</v>
      </c>
      <c r="AA13" s="2089">
        <v>0.26733398287348697</v>
      </c>
      <c r="AB13" s="2089">
        <v>0.35014732867916998</v>
      </c>
      <c r="AC13" s="2089">
        <v>0.35123628923517503</v>
      </c>
      <c r="AD13" s="2099"/>
      <c r="AE13" s="2089">
        <v>0.53361278534282497</v>
      </c>
      <c r="AF13" s="2089">
        <v>0.34817927555537198</v>
      </c>
      <c r="AG13" s="2089">
        <v>0.261601572298089</v>
      </c>
      <c r="AH13" s="2089">
        <v>0.15619733582434001</v>
      </c>
      <c r="AI13" s="2089">
        <v>0.18999026044683001</v>
      </c>
      <c r="AJ13" s="2089">
        <v>0.296701875467409</v>
      </c>
      <c r="AK13" s="2089">
        <v>0.28830056867798298</v>
      </c>
      <c r="AL13" s="2089">
        <v>0.28791490693654997</v>
      </c>
      <c r="AM13" s="2089">
        <v>0.25622605339980098</v>
      </c>
      <c r="AN13" s="2089">
        <v>0.294059053262263</v>
      </c>
      <c r="AO13" s="2089">
        <v>0.38393861934523699</v>
      </c>
      <c r="AP13" s="2101"/>
      <c r="AQ13" s="2089">
        <v>0.28332440853933599</v>
      </c>
      <c r="AR13" s="2089">
        <v>0.344250224780352</v>
      </c>
      <c r="AS13" s="2089">
        <v>0.36588232275993299</v>
      </c>
      <c r="AT13" s="2089">
        <v>0.15110865948326499</v>
      </c>
      <c r="AU13" s="2089">
        <v>0.37766160344668398</v>
      </c>
      <c r="AV13" s="2089">
        <v>0.29955131560354997</v>
      </c>
      <c r="AW13" s="2089">
        <v>0.27418209786143</v>
      </c>
      <c r="AX13" s="2089">
        <v>0.21970671067221201</v>
      </c>
      <c r="AY13" s="2089">
        <v>0.15716782766711301</v>
      </c>
      <c r="AZ13" s="2086">
        <v>0.27244248077155703</v>
      </c>
    </row>
    <row r="14" spans="1:52" ht="17" x14ac:dyDescent="0.2">
      <c r="A14" s="2154" t="s">
        <v>68</v>
      </c>
      <c r="B14" s="2152">
        <v>1519</v>
      </c>
      <c r="C14" s="2102">
        <v>661</v>
      </c>
      <c r="D14" s="2103">
        <v>858</v>
      </c>
      <c r="E14" s="2104">
        <v>254</v>
      </c>
      <c r="F14" s="2105">
        <v>376</v>
      </c>
      <c r="G14" s="2106">
        <v>241</v>
      </c>
      <c r="H14" s="2107">
        <v>296</v>
      </c>
      <c r="I14" s="2108">
        <v>352</v>
      </c>
      <c r="J14" s="2109">
        <v>243</v>
      </c>
      <c r="K14" s="2110">
        <v>573</v>
      </c>
      <c r="L14" s="2111">
        <v>426</v>
      </c>
      <c r="M14" s="2112">
        <v>277</v>
      </c>
      <c r="N14" s="2113">
        <v>1042</v>
      </c>
      <c r="O14" s="2114">
        <v>234</v>
      </c>
      <c r="P14" s="2115">
        <v>149</v>
      </c>
      <c r="Q14" s="2116">
        <v>93</v>
      </c>
      <c r="R14" s="2117">
        <v>870</v>
      </c>
      <c r="S14" s="2118">
        <v>262</v>
      </c>
      <c r="T14" s="2119">
        <v>257</v>
      </c>
      <c r="U14" s="2120">
        <v>90</v>
      </c>
      <c r="V14" s="2121">
        <v>18</v>
      </c>
      <c r="W14" s="2122">
        <v>9</v>
      </c>
      <c r="X14" s="2123">
        <v>6</v>
      </c>
      <c r="Y14" s="2124">
        <v>7</v>
      </c>
      <c r="Z14" s="2125">
        <v>472</v>
      </c>
      <c r="AA14" s="2126">
        <v>511</v>
      </c>
      <c r="AB14" s="2127">
        <v>421</v>
      </c>
      <c r="AC14" s="2128">
        <v>52</v>
      </c>
      <c r="AD14" s="2129">
        <v>20</v>
      </c>
      <c r="AE14" s="2130">
        <v>43</v>
      </c>
      <c r="AF14" s="2131">
        <v>114</v>
      </c>
      <c r="AG14" s="2132">
        <v>169</v>
      </c>
      <c r="AH14" s="2133">
        <v>79</v>
      </c>
      <c r="AI14" s="2134">
        <v>80</v>
      </c>
      <c r="AJ14" s="2135">
        <v>1067</v>
      </c>
      <c r="AK14" s="2136">
        <v>44</v>
      </c>
      <c r="AL14" s="2137">
        <v>504</v>
      </c>
      <c r="AM14" s="2138">
        <v>611</v>
      </c>
      <c r="AN14" s="2139">
        <v>191</v>
      </c>
      <c r="AO14" s="2140">
        <v>203</v>
      </c>
      <c r="AP14" s="2141">
        <v>10</v>
      </c>
      <c r="AQ14" s="2142">
        <v>1199</v>
      </c>
      <c r="AR14" s="2143">
        <v>61</v>
      </c>
      <c r="AS14" s="2144">
        <v>143</v>
      </c>
      <c r="AT14" s="2145">
        <v>112</v>
      </c>
      <c r="AU14" s="2146">
        <v>293</v>
      </c>
      <c r="AV14" s="2147">
        <v>410</v>
      </c>
      <c r="AW14" s="2148">
        <v>338</v>
      </c>
      <c r="AX14" s="2149">
        <v>201</v>
      </c>
      <c r="AY14" s="2150">
        <v>118</v>
      </c>
      <c r="AZ14" s="2151">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124</v>
      </c>
    </row>
    <row r="8" spans="1:52" ht="17" x14ac:dyDescent="0.2">
      <c r="A8" s="88" t="s">
        <v>125</v>
      </c>
    </row>
    <row r="9" spans="1:52" ht="51" x14ac:dyDescent="0.2">
      <c r="A9" s="99" t="s">
        <v>63</v>
      </c>
    </row>
    <row r="10" spans="1:52" ht="17" x14ac:dyDescent="0.2">
      <c r="A10" s="2266" t="s">
        <v>64</v>
      </c>
      <c r="B10" s="2200">
        <v>4.4808740512551397E-2</v>
      </c>
      <c r="C10" s="2155">
        <v>4.9891581592324902E-2</v>
      </c>
      <c r="D10" s="2156">
        <v>4.0527859173644702E-2</v>
      </c>
      <c r="E10" s="2157">
        <v>5.1565132588535303E-2</v>
      </c>
      <c r="F10" s="2158">
        <v>6.36669526123297E-2</v>
      </c>
      <c r="G10" s="2159">
        <v>3.6781217055863798E-2</v>
      </c>
      <c r="H10" s="2160">
        <v>3.45052500393098E-2</v>
      </c>
      <c r="I10" s="2161">
        <v>3.1785819094094003E-2</v>
      </c>
      <c r="J10" s="2162">
        <v>3.2278155342688998E-2</v>
      </c>
      <c r="K10" s="2163">
        <v>4.9756508446429398E-2</v>
      </c>
      <c r="L10" s="2164">
        <v>4.6632360201845503E-2</v>
      </c>
      <c r="M10" s="2165">
        <v>5.03494322434445E-2</v>
      </c>
      <c r="N10" s="2166">
        <v>4.07966956734956E-2</v>
      </c>
      <c r="O10" s="2167">
        <v>4.8191401618232099E-2</v>
      </c>
      <c r="P10" s="2168">
        <v>5.1987179098044699E-2</v>
      </c>
      <c r="Q10" s="2169">
        <v>6.1642270824417499E-2</v>
      </c>
      <c r="R10" s="2170">
        <v>4.3229818758433403E-2</v>
      </c>
      <c r="S10" s="2171">
        <v>4.0398823257873598E-2</v>
      </c>
      <c r="T10" s="2172">
        <v>4.4579364490159902E-2</v>
      </c>
      <c r="U10" s="2173">
        <v>5.2347593815197803E-2</v>
      </c>
      <c r="V10" s="2203"/>
      <c r="W10" s="2205"/>
      <c r="X10" s="2207"/>
      <c r="Y10" s="2209"/>
      <c r="Z10" s="2174">
        <v>5.8869314331549301E-2</v>
      </c>
      <c r="AA10" s="2175">
        <v>3.9652416644431601E-2</v>
      </c>
      <c r="AB10" s="2176">
        <v>3.5762607519121303E-2</v>
      </c>
      <c r="AC10" s="2177">
        <v>2.3340683819614599E-2</v>
      </c>
      <c r="AD10" s="2211"/>
      <c r="AE10" s="2178">
        <v>2.5396648229448301E-2</v>
      </c>
      <c r="AF10" s="2179">
        <v>4.3627807760795001E-2</v>
      </c>
      <c r="AG10" s="2180">
        <v>2.78657450476738E-2</v>
      </c>
      <c r="AH10" s="2181">
        <v>8.7627725563139705E-2</v>
      </c>
      <c r="AI10" s="2182">
        <v>2.99357474898948E-2</v>
      </c>
      <c r="AJ10" s="2183">
        <v>4.6031115459274102E-2</v>
      </c>
      <c r="AK10" s="2184">
        <v>8.8700039521108304E-2</v>
      </c>
      <c r="AL10" s="2185">
        <v>6.3516390241862494E-2</v>
      </c>
      <c r="AM10" s="2186">
        <v>4.76929112794768E-2</v>
      </c>
      <c r="AN10" s="2187">
        <v>1.95630195102286E-2</v>
      </c>
      <c r="AO10" s="2188">
        <v>1.14376405427178E-2</v>
      </c>
      <c r="AP10" s="2213"/>
      <c r="AQ10" s="2189">
        <v>4.0404698079081897E-2</v>
      </c>
      <c r="AR10" s="2190">
        <v>0.109137763807177</v>
      </c>
      <c r="AS10" s="2191">
        <v>4.8948634337470098E-2</v>
      </c>
      <c r="AT10" s="2192">
        <v>3.49332187478162E-2</v>
      </c>
      <c r="AU10" s="2193">
        <v>3.9062586410096002E-2</v>
      </c>
      <c r="AV10" s="2194">
        <v>5.3305527306162198E-2</v>
      </c>
      <c r="AW10" s="2195">
        <v>4.6381453246279798E-2</v>
      </c>
      <c r="AX10" s="2196">
        <v>2.6890478343280701E-2</v>
      </c>
      <c r="AY10" s="2197">
        <v>5.5081755322596002E-2</v>
      </c>
      <c r="AZ10" s="2198">
        <v>4.6284903752797799E-2</v>
      </c>
    </row>
    <row r="11" spans="1:52" ht="17" x14ac:dyDescent="0.2">
      <c r="A11" s="2266" t="s">
        <v>65</v>
      </c>
      <c r="B11" s="2201">
        <v>0.14703931549962301</v>
      </c>
      <c r="C11" s="2202">
        <v>0.174889497728445</v>
      </c>
      <c r="D11" s="2202">
        <v>0.123583275163649</v>
      </c>
      <c r="E11" s="2202">
        <v>0.18577985798663399</v>
      </c>
      <c r="F11" s="2202">
        <v>0.152518896504724</v>
      </c>
      <c r="G11" s="2202">
        <v>0.16126927798272001</v>
      </c>
      <c r="H11" s="2202">
        <v>0.13250324327083399</v>
      </c>
      <c r="I11" s="2202">
        <v>0.112500280992036</v>
      </c>
      <c r="J11" s="2202">
        <v>0.10823331477754899</v>
      </c>
      <c r="K11" s="2202">
        <v>0.14505127063284201</v>
      </c>
      <c r="L11" s="2202">
        <v>0.17042271333842501</v>
      </c>
      <c r="M11" s="2202">
        <v>0.17183874330243501</v>
      </c>
      <c r="N11" s="2202">
        <v>0.148246918811335</v>
      </c>
      <c r="O11" s="2202">
        <v>0.12292104984034601</v>
      </c>
      <c r="P11" s="2202">
        <v>0.183882207963286</v>
      </c>
      <c r="Q11" s="2202">
        <v>0.151993229872223</v>
      </c>
      <c r="R11" s="2202">
        <v>0.152274526123024</v>
      </c>
      <c r="S11" s="2202">
        <v>0.13052161733627099</v>
      </c>
      <c r="T11" s="2202">
        <v>0.13197302006895101</v>
      </c>
      <c r="U11" s="2202">
        <v>0.16252204123869801</v>
      </c>
      <c r="V11" s="2204"/>
      <c r="W11" s="2206"/>
      <c r="X11" s="2208"/>
      <c r="Y11" s="2210"/>
      <c r="Z11" s="2202">
        <v>0.18145195445933399</v>
      </c>
      <c r="AA11" s="2202">
        <v>0.136369299788069</v>
      </c>
      <c r="AB11" s="2202">
        <v>0.13409528579593999</v>
      </c>
      <c r="AC11" s="2202">
        <v>0.10899458811097899</v>
      </c>
      <c r="AD11" s="2212"/>
      <c r="AE11" s="2202">
        <v>9.5034352754421195E-2</v>
      </c>
      <c r="AF11" s="2202">
        <v>0.196606197100574</v>
      </c>
      <c r="AG11" s="2202">
        <v>0.10361736513067001</v>
      </c>
      <c r="AH11" s="2202">
        <v>0.24091069248354999</v>
      </c>
      <c r="AI11" s="2202">
        <v>0.197784281383897</v>
      </c>
      <c r="AJ11" s="2202">
        <v>0.140832195232762</v>
      </c>
      <c r="AK11" s="2202">
        <v>0.12827084501809199</v>
      </c>
      <c r="AL11" s="2202">
        <v>0.141686902405251</v>
      </c>
      <c r="AM11" s="2202">
        <v>0.15465760760459199</v>
      </c>
      <c r="AN11" s="2202">
        <v>0.163805827686309</v>
      </c>
      <c r="AO11" s="2202">
        <v>0.113904940339168</v>
      </c>
      <c r="AP11" s="2214"/>
      <c r="AQ11" s="2202">
        <v>0.14470926760674199</v>
      </c>
      <c r="AR11" s="2202">
        <v>4.9307251732755603E-2</v>
      </c>
      <c r="AS11" s="2202">
        <v>0.17631617446700201</v>
      </c>
      <c r="AT11" s="2202">
        <v>0.24070987512062</v>
      </c>
      <c r="AU11" s="2202">
        <v>0.130562352296343</v>
      </c>
      <c r="AV11" s="2202">
        <v>0.127653148751465</v>
      </c>
      <c r="AW11" s="2202">
        <v>0.15023314866182699</v>
      </c>
      <c r="AX11" s="2202">
        <v>0.19042328382475501</v>
      </c>
      <c r="AY11" s="2202">
        <v>0.204845930343524</v>
      </c>
      <c r="AZ11" s="2199">
        <v>0.12963771990249601</v>
      </c>
    </row>
    <row r="12" spans="1:52" ht="17" x14ac:dyDescent="0.2">
      <c r="A12" s="2266" t="s">
        <v>66</v>
      </c>
      <c r="B12" s="2201">
        <v>0.36454614878852998</v>
      </c>
      <c r="C12" s="2202">
        <v>0.388014879650394</v>
      </c>
      <c r="D12" s="2202">
        <v>0.34478026384001698</v>
      </c>
      <c r="E12" s="2202">
        <v>0.32307578560008099</v>
      </c>
      <c r="F12" s="2202">
        <v>0.31945462032393201</v>
      </c>
      <c r="G12" s="2202">
        <v>0.373409817569261</v>
      </c>
      <c r="H12" s="2202">
        <v>0.42873625313921598</v>
      </c>
      <c r="I12" s="2202">
        <v>0.387605495188031</v>
      </c>
      <c r="J12" s="2202">
        <v>0.29027824497198501</v>
      </c>
      <c r="K12" s="2202">
        <v>0.33860972029360797</v>
      </c>
      <c r="L12" s="2202">
        <v>0.42451961336819299</v>
      </c>
      <c r="M12" s="2202">
        <v>0.43303958955341998</v>
      </c>
      <c r="N12" s="2202">
        <v>0.39770075916876102</v>
      </c>
      <c r="O12" s="2202">
        <v>0.28949637235485898</v>
      </c>
      <c r="P12" s="2202">
        <v>0.30721539965155298</v>
      </c>
      <c r="Q12" s="2202">
        <v>0.38458122705348202</v>
      </c>
      <c r="R12" s="2202">
        <v>0.375854044246617</v>
      </c>
      <c r="S12" s="2202">
        <v>0.31937812802370902</v>
      </c>
      <c r="T12" s="2202">
        <v>0.39721617227650302</v>
      </c>
      <c r="U12" s="2202">
        <v>0.30467758805634998</v>
      </c>
      <c r="V12" s="2204"/>
      <c r="W12" s="2206"/>
      <c r="X12" s="2208"/>
      <c r="Y12" s="2210"/>
      <c r="Z12" s="2202">
        <v>0.35184092747790702</v>
      </c>
      <c r="AA12" s="2202">
        <v>0.411103999866887</v>
      </c>
      <c r="AB12" s="2202">
        <v>0.35417920259332802</v>
      </c>
      <c r="AC12" s="2202">
        <v>0.27088003883994199</v>
      </c>
      <c r="AD12" s="2212"/>
      <c r="AE12" s="2202">
        <v>0.21277211432729001</v>
      </c>
      <c r="AF12" s="2202">
        <v>0.27826986546551502</v>
      </c>
      <c r="AG12" s="2202">
        <v>0.43063822221093301</v>
      </c>
      <c r="AH12" s="2202">
        <v>0.43661725623229702</v>
      </c>
      <c r="AI12" s="2202">
        <v>0.410356272617109</v>
      </c>
      <c r="AJ12" s="2202">
        <v>0.361248210543759</v>
      </c>
      <c r="AK12" s="2202">
        <v>0.27828776573212299</v>
      </c>
      <c r="AL12" s="2202">
        <v>0.33746543630362102</v>
      </c>
      <c r="AM12" s="2202">
        <v>0.37884970226349202</v>
      </c>
      <c r="AN12" s="2202">
        <v>0.38937911528887797</v>
      </c>
      <c r="AO12" s="2202">
        <v>0.371861426161393</v>
      </c>
      <c r="AP12" s="2214"/>
      <c r="AQ12" s="2202">
        <v>0.37873229543082898</v>
      </c>
      <c r="AR12" s="2202">
        <v>0.33568520839085603</v>
      </c>
      <c r="AS12" s="2202">
        <v>0.25855129459385801</v>
      </c>
      <c r="AT12" s="2202">
        <v>0.34929501657078998</v>
      </c>
      <c r="AU12" s="2202">
        <v>0.29167931454442397</v>
      </c>
      <c r="AV12" s="2202">
        <v>0.35654239366010598</v>
      </c>
      <c r="AW12" s="2202">
        <v>0.35483699625972698</v>
      </c>
      <c r="AX12" s="2202">
        <v>0.44782572178695401</v>
      </c>
      <c r="AY12" s="2202">
        <v>0.42177827924553801</v>
      </c>
      <c r="AZ12" s="2199">
        <v>0.41232575937541299</v>
      </c>
    </row>
    <row r="13" spans="1:52" ht="17" x14ac:dyDescent="0.2">
      <c r="A13" s="2266" t="s">
        <v>67</v>
      </c>
      <c r="B13" s="2201">
        <v>0.44360579519929599</v>
      </c>
      <c r="C13" s="2202">
        <v>0.38720404102883699</v>
      </c>
      <c r="D13" s="2202">
        <v>0.49110860182268901</v>
      </c>
      <c r="E13" s="2202">
        <v>0.43957922382474901</v>
      </c>
      <c r="F13" s="2202">
        <v>0.46435953055901502</v>
      </c>
      <c r="G13" s="2202">
        <v>0.42853968739215598</v>
      </c>
      <c r="H13" s="2202">
        <v>0.40425525355064101</v>
      </c>
      <c r="I13" s="2202">
        <v>0.46810840472583998</v>
      </c>
      <c r="J13" s="2202">
        <v>0.56921028490777603</v>
      </c>
      <c r="K13" s="2202">
        <v>0.46658250062711998</v>
      </c>
      <c r="L13" s="2202">
        <v>0.35842531309153602</v>
      </c>
      <c r="M13" s="2202">
        <v>0.34477223490070102</v>
      </c>
      <c r="N13" s="2202">
        <v>0.413255626346408</v>
      </c>
      <c r="O13" s="2202">
        <v>0.53939117618656396</v>
      </c>
      <c r="P13" s="2202">
        <v>0.45691521328711698</v>
      </c>
      <c r="Q13" s="2202">
        <v>0.40178327224987698</v>
      </c>
      <c r="R13" s="2202">
        <v>0.42864161087192498</v>
      </c>
      <c r="S13" s="2202">
        <v>0.50970143138214596</v>
      </c>
      <c r="T13" s="2202">
        <v>0.42623144316438599</v>
      </c>
      <c r="U13" s="2202">
        <v>0.48045277688975402</v>
      </c>
      <c r="V13" s="2204"/>
      <c r="W13" s="2206"/>
      <c r="X13" s="2208"/>
      <c r="Y13" s="2210"/>
      <c r="Z13" s="2202">
        <v>0.40783780373120898</v>
      </c>
      <c r="AA13" s="2202">
        <v>0.41287428370061202</v>
      </c>
      <c r="AB13" s="2202">
        <v>0.47596290409161102</v>
      </c>
      <c r="AC13" s="2202">
        <v>0.59678468922946404</v>
      </c>
      <c r="AD13" s="2212"/>
      <c r="AE13" s="2202">
        <v>0.66679688468884102</v>
      </c>
      <c r="AF13" s="2202">
        <v>0.481496129673116</v>
      </c>
      <c r="AG13" s="2202">
        <v>0.43787866761072303</v>
      </c>
      <c r="AH13" s="2202">
        <v>0.23484432572101299</v>
      </c>
      <c r="AI13" s="2202">
        <v>0.361923698509099</v>
      </c>
      <c r="AJ13" s="2202">
        <v>0.45188847876420501</v>
      </c>
      <c r="AK13" s="2202">
        <v>0.50474134972867701</v>
      </c>
      <c r="AL13" s="2202">
        <v>0.45733127104926502</v>
      </c>
      <c r="AM13" s="2202">
        <v>0.41879977885243902</v>
      </c>
      <c r="AN13" s="2202">
        <v>0.42725203751458402</v>
      </c>
      <c r="AO13" s="2202">
        <v>0.50279599295672195</v>
      </c>
      <c r="AP13" s="2214"/>
      <c r="AQ13" s="2202">
        <v>0.43615373888334702</v>
      </c>
      <c r="AR13" s="2202">
        <v>0.50586977606921102</v>
      </c>
      <c r="AS13" s="2202">
        <v>0.51618389660166997</v>
      </c>
      <c r="AT13" s="2202">
        <v>0.37506188956077402</v>
      </c>
      <c r="AU13" s="2202">
        <v>0.53869574674913701</v>
      </c>
      <c r="AV13" s="2202">
        <v>0.46249893028226602</v>
      </c>
      <c r="AW13" s="2202">
        <v>0.44854840183216599</v>
      </c>
      <c r="AX13" s="2202">
        <v>0.33486051604500999</v>
      </c>
      <c r="AY13" s="2202">
        <v>0.31829403508834198</v>
      </c>
      <c r="AZ13" s="2199">
        <v>0.41175161696929302</v>
      </c>
    </row>
    <row r="14" spans="1:52" ht="17" x14ac:dyDescent="0.2">
      <c r="A14" s="2267" t="s">
        <v>68</v>
      </c>
      <c r="B14" s="2265">
        <v>1522</v>
      </c>
      <c r="C14" s="2215">
        <v>661</v>
      </c>
      <c r="D14" s="2216">
        <v>861</v>
      </c>
      <c r="E14" s="2217">
        <v>254</v>
      </c>
      <c r="F14" s="2218">
        <v>376</v>
      </c>
      <c r="G14" s="2219">
        <v>241</v>
      </c>
      <c r="H14" s="2220">
        <v>297</v>
      </c>
      <c r="I14" s="2221">
        <v>354</v>
      </c>
      <c r="J14" s="2222">
        <v>243</v>
      </c>
      <c r="K14" s="2223">
        <v>575</v>
      </c>
      <c r="L14" s="2224">
        <v>427</v>
      </c>
      <c r="M14" s="2225">
        <v>277</v>
      </c>
      <c r="N14" s="2226">
        <v>1043</v>
      </c>
      <c r="O14" s="2227">
        <v>236</v>
      </c>
      <c r="P14" s="2228">
        <v>149</v>
      </c>
      <c r="Q14" s="2229">
        <v>93</v>
      </c>
      <c r="R14" s="2230">
        <v>872</v>
      </c>
      <c r="S14" s="2231">
        <v>262</v>
      </c>
      <c r="T14" s="2232">
        <v>257</v>
      </c>
      <c r="U14" s="2233">
        <v>90</v>
      </c>
      <c r="V14" s="2234">
        <v>18</v>
      </c>
      <c r="W14" s="2235">
        <v>9</v>
      </c>
      <c r="X14" s="2236">
        <v>6</v>
      </c>
      <c r="Y14" s="2237">
        <v>8</v>
      </c>
      <c r="Z14" s="2238">
        <v>473</v>
      </c>
      <c r="AA14" s="2239">
        <v>512</v>
      </c>
      <c r="AB14" s="2240">
        <v>422</v>
      </c>
      <c r="AC14" s="2241">
        <v>52</v>
      </c>
      <c r="AD14" s="2242">
        <v>20</v>
      </c>
      <c r="AE14" s="2243">
        <v>43</v>
      </c>
      <c r="AF14" s="2244">
        <v>114</v>
      </c>
      <c r="AG14" s="2245">
        <v>169</v>
      </c>
      <c r="AH14" s="2246">
        <v>79</v>
      </c>
      <c r="AI14" s="2247">
        <v>80</v>
      </c>
      <c r="AJ14" s="2248">
        <v>1070</v>
      </c>
      <c r="AK14" s="2249">
        <v>44</v>
      </c>
      <c r="AL14" s="2250">
        <v>506</v>
      </c>
      <c r="AM14" s="2251">
        <v>612</v>
      </c>
      <c r="AN14" s="2252">
        <v>191</v>
      </c>
      <c r="AO14" s="2253">
        <v>203</v>
      </c>
      <c r="AP14" s="2254">
        <v>10</v>
      </c>
      <c r="AQ14" s="2255">
        <v>1202</v>
      </c>
      <c r="AR14" s="2256">
        <v>61</v>
      </c>
      <c r="AS14" s="2257">
        <v>143</v>
      </c>
      <c r="AT14" s="2258">
        <v>112</v>
      </c>
      <c r="AU14" s="2259">
        <v>295</v>
      </c>
      <c r="AV14" s="2260">
        <v>410</v>
      </c>
      <c r="AW14" s="2261">
        <v>338</v>
      </c>
      <c r="AX14" s="2262">
        <v>202</v>
      </c>
      <c r="AY14" s="2263">
        <v>118</v>
      </c>
      <c r="AZ14" s="2264">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127</v>
      </c>
    </row>
    <row r="8" spans="1:52" ht="17" x14ac:dyDescent="0.2">
      <c r="A8" s="88" t="s">
        <v>128</v>
      </c>
    </row>
    <row r="9" spans="1:52" ht="51" x14ac:dyDescent="0.2">
      <c r="A9" s="99" t="s">
        <v>63</v>
      </c>
    </row>
    <row r="10" spans="1:52" ht="17" x14ac:dyDescent="0.2">
      <c r="A10" s="2379" t="s">
        <v>64</v>
      </c>
      <c r="B10" s="2313">
        <v>2.9461106396453302E-2</v>
      </c>
      <c r="C10" s="2268">
        <v>4.0482373058963697E-2</v>
      </c>
      <c r="D10" s="2269">
        <v>2.0193302895065001E-2</v>
      </c>
      <c r="E10" s="2270">
        <v>4.1652485555357797E-2</v>
      </c>
      <c r="F10" s="2271">
        <v>4.3459366683783703E-2</v>
      </c>
      <c r="G10" s="2272">
        <v>1.22357181014092E-2</v>
      </c>
      <c r="H10" s="2273">
        <v>2.97925300116028E-2</v>
      </c>
      <c r="I10" s="2274">
        <v>1.59757444595299E-2</v>
      </c>
      <c r="J10" s="2275">
        <v>3.63344209434509E-2</v>
      </c>
      <c r="K10" s="2276">
        <v>2.49021211295588E-2</v>
      </c>
      <c r="L10" s="2277">
        <v>2.8849109078115501E-2</v>
      </c>
      <c r="M10" s="2278">
        <v>2.9503486114753501E-2</v>
      </c>
      <c r="N10" s="2279">
        <v>3.01983604554464E-2</v>
      </c>
      <c r="O10" s="2280">
        <v>2.8234999849606701E-2</v>
      </c>
      <c r="P10" s="2281">
        <v>3.45132367313985E-2</v>
      </c>
      <c r="Q10" s="2282">
        <v>1.7174522450600901E-2</v>
      </c>
      <c r="R10" s="2283">
        <v>2.99578162692711E-2</v>
      </c>
      <c r="S10" s="2284">
        <v>8.21267964057165E-3</v>
      </c>
      <c r="T10" s="2285">
        <v>5.2843344730680301E-2</v>
      </c>
      <c r="U10" s="2286">
        <v>2.6023977748791699E-2</v>
      </c>
      <c r="V10" s="2316"/>
      <c r="W10" s="2318"/>
      <c r="X10" s="2320"/>
      <c r="Y10" s="2322"/>
      <c r="Z10" s="2287">
        <v>5.04391310210347E-2</v>
      </c>
      <c r="AA10" s="2288">
        <v>2.4466816941558601E-2</v>
      </c>
      <c r="AB10" s="2289">
        <v>1.55147526842825E-2</v>
      </c>
      <c r="AC10" s="2290">
        <v>0</v>
      </c>
      <c r="AD10" s="2324"/>
      <c r="AE10" s="2291">
        <v>3.0386272126729001E-2</v>
      </c>
      <c r="AF10" s="2292">
        <v>4.8732702545581097E-2</v>
      </c>
      <c r="AG10" s="2293">
        <v>1.8157670426388099E-2</v>
      </c>
      <c r="AH10" s="2294">
        <v>4.8281013992794601E-2</v>
      </c>
      <c r="AI10" s="2295">
        <v>3.5584450488226303E-2</v>
      </c>
      <c r="AJ10" s="2296">
        <v>2.92213380185216E-2</v>
      </c>
      <c r="AK10" s="2297">
        <v>2.6095764141812201E-2</v>
      </c>
      <c r="AL10" s="2298">
        <v>3.2353070265906198E-2</v>
      </c>
      <c r="AM10" s="2299">
        <v>3.6621593584588101E-2</v>
      </c>
      <c r="AN10" s="2300">
        <v>1.9807243974907799E-2</v>
      </c>
      <c r="AO10" s="2301">
        <v>1.03148361863804E-2</v>
      </c>
      <c r="AP10" s="2326"/>
      <c r="AQ10" s="2302">
        <v>2.5292892587760001E-2</v>
      </c>
      <c r="AR10" s="2303">
        <v>5.4827998782292303E-2</v>
      </c>
      <c r="AS10" s="2304">
        <v>2.6072842268456499E-2</v>
      </c>
      <c r="AT10" s="2305">
        <v>7.1091590602599897E-2</v>
      </c>
      <c r="AU10" s="2306">
        <v>3.4615654037632698E-2</v>
      </c>
      <c r="AV10" s="2307">
        <v>3.72540395526888E-2</v>
      </c>
      <c r="AW10" s="2308">
        <v>1.9643188304535899E-2</v>
      </c>
      <c r="AX10" s="2309">
        <v>2.3669962605244399E-2</v>
      </c>
      <c r="AY10" s="2310">
        <v>2.06725250805391E-2</v>
      </c>
      <c r="AZ10" s="2311">
        <v>3.2752442455699797E-2</v>
      </c>
    </row>
    <row r="11" spans="1:52" ht="17" x14ac:dyDescent="0.2">
      <c r="A11" s="2379" t="s">
        <v>65</v>
      </c>
      <c r="B11" s="2314">
        <v>7.5960731061184603E-2</v>
      </c>
      <c r="C11" s="2315">
        <v>0.113022575611891</v>
      </c>
      <c r="D11" s="2315">
        <v>4.4795357496336403E-2</v>
      </c>
      <c r="E11" s="2315">
        <v>0.137365041695481</v>
      </c>
      <c r="F11" s="2315">
        <v>0.10795149194446101</v>
      </c>
      <c r="G11" s="2315">
        <v>6.0980433251338999E-2</v>
      </c>
      <c r="H11" s="2315">
        <v>2.66498031427954E-2</v>
      </c>
      <c r="I11" s="2315">
        <v>4.5382138390964201E-2</v>
      </c>
      <c r="J11" s="2315">
        <v>6.1822617143060803E-2</v>
      </c>
      <c r="K11" s="2315">
        <v>7.2782278222911403E-2</v>
      </c>
      <c r="L11" s="2315">
        <v>8.4450903137840899E-2</v>
      </c>
      <c r="M11" s="2315">
        <v>8.9958918602865104E-2</v>
      </c>
      <c r="N11" s="2315">
        <v>6.1667980938590598E-2</v>
      </c>
      <c r="O11" s="2315">
        <v>9.2192053850306405E-2</v>
      </c>
      <c r="P11" s="2315">
        <v>8.2532128136173499E-2</v>
      </c>
      <c r="Q11" s="2315">
        <v>0.15592078773809601</v>
      </c>
      <c r="R11" s="2315">
        <v>7.6159286560303505E-2</v>
      </c>
      <c r="S11" s="2315">
        <v>6.0291365551436299E-2</v>
      </c>
      <c r="T11" s="2315">
        <v>6.9731243384102803E-2</v>
      </c>
      <c r="U11" s="2315">
        <v>0.13113910458268399</v>
      </c>
      <c r="V11" s="2317"/>
      <c r="W11" s="2319"/>
      <c r="X11" s="2321"/>
      <c r="Y11" s="2323"/>
      <c r="Z11" s="2315">
        <v>0.10533634298635</v>
      </c>
      <c r="AA11" s="2315">
        <v>5.6339188495732502E-2</v>
      </c>
      <c r="AB11" s="2315">
        <v>6.3211446445941594E-2</v>
      </c>
      <c r="AC11" s="2315">
        <v>4.81582646052666E-2</v>
      </c>
      <c r="AD11" s="2325"/>
      <c r="AE11" s="2315">
        <v>3.6153070251589502E-2</v>
      </c>
      <c r="AF11" s="2315">
        <v>9.12316840385064E-2</v>
      </c>
      <c r="AG11" s="2315">
        <v>5.7553855627464699E-2</v>
      </c>
      <c r="AH11" s="2315">
        <v>0.124652774932604</v>
      </c>
      <c r="AI11" s="2315">
        <v>0.14853948324475799</v>
      </c>
      <c r="AJ11" s="2315">
        <v>6.93152173694358E-2</v>
      </c>
      <c r="AK11" s="2315">
        <v>6.6771740750995706E-2</v>
      </c>
      <c r="AL11" s="2315">
        <v>8.5888631009194902E-2</v>
      </c>
      <c r="AM11" s="2315">
        <v>7.3529738754898294E-2</v>
      </c>
      <c r="AN11" s="2315">
        <v>7.5581606165121301E-2</v>
      </c>
      <c r="AO11" s="2315">
        <v>6.0358292968405697E-2</v>
      </c>
      <c r="AP11" s="2327"/>
      <c r="AQ11" s="2315">
        <v>6.2370789833691799E-2</v>
      </c>
      <c r="AR11" s="2315">
        <v>8.4886972651133805E-2</v>
      </c>
      <c r="AS11" s="2315">
        <v>0.14476168420964999</v>
      </c>
      <c r="AT11" s="2315">
        <v>0.174047569840418</v>
      </c>
      <c r="AU11" s="2315">
        <v>6.7633066939328301E-2</v>
      </c>
      <c r="AV11" s="2315">
        <v>9.0025454306633806E-2</v>
      </c>
      <c r="AW11" s="2315">
        <v>7.1182351907424099E-2</v>
      </c>
      <c r="AX11" s="2315">
        <v>7.1371217509004603E-2</v>
      </c>
      <c r="AY11" s="2315">
        <v>9.2247381423933697E-2</v>
      </c>
      <c r="AZ11" s="2312">
        <v>6.1398763838806401E-2</v>
      </c>
    </row>
    <row r="12" spans="1:52" ht="17" x14ac:dyDescent="0.2">
      <c r="A12" s="2379" t="s">
        <v>66</v>
      </c>
      <c r="B12" s="2314">
        <v>0.20057125127119901</v>
      </c>
      <c r="C12" s="2315">
        <v>0.23451633147746201</v>
      </c>
      <c r="D12" s="2315">
        <v>0.17202677060269</v>
      </c>
      <c r="E12" s="2315">
        <v>0.25820096848116603</v>
      </c>
      <c r="F12" s="2315">
        <v>0.1795809635567</v>
      </c>
      <c r="G12" s="2315">
        <v>0.20452665234786799</v>
      </c>
      <c r="H12" s="2315">
        <v>0.18116789266357899</v>
      </c>
      <c r="I12" s="2315">
        <v>0.19671197746644001</v>
      </c>
      <c r="J12" s="2315">
        <v>0.18852793599388401</v>
      </c>
      <c r="K12" s="2315">
        <v>0.190519396919617</v>
      </c>
      <c r="L12" s="2315">
        <v>0.213827476979666</v>
      </c>
      <c r="M12" s="2315">
        <v>0.21803039890501699</v>
      </c>
      <c r="N12" s="2315">
        <v>0.211029375612867</v>
      </c>
      <c r="O12" s="2315">
        <v>0.17092754683168801</v>
      </c>
      <c r="P12" s="2315">
        <v>0.245925174982244</v>
      </c>
      <c r="Q12" s="2315">
        <v>0.114383947437822</v>
      </c>
      <c r="R12" s="2315">
        <v>0.21387194287363501</v>
      </c>
      <c r="S12" s="2315">
        <v>0.21287327531085401</v>
      </c>
      <c r="T12" s="2315">
        <v>0.16909294746404199</v>
      </c>
      <c r="U12" s="2315">
        <v>0.160387814411378</v>
      </c>
      <c r="V12" s="2317"/>
      <c r="W12" s="2319"/>
      <c r="X12" s="2321"/>
      <c r="Y12" s="2323"/>
      <c r="Z12" s="2315">
        <v>0.22255074575778899</v>
      </c>
      <c r="AA12" s="2315">
        <v>0.21229852097347199</v>
      </c>
      <c r="AB12" s="2315">
        <v>0.15244266516409499</v>
      </c>
      <c r="AC12" s="2315">
        <v>0.180383381237289</v>
      </c>
      <c r="AD12" s="2325"/>
      <c r="AE12" s="2315">
        <v>0.28509685740506502</v>
      </c>
      <c r="AF12" s="2315">
        <v>0.17755439285534499</v>
      </c>
      <c r="AG12" s="2315">
        <v>0.16583229796586299</v>
      </c>
      <c r="AH12" s="2315">
        <v>0.249194929489753</v>
      </c>
      <c r="AI12" s="2315">
        <v>0.31798154598460499</v>
      </c>
      <c r="AJ12" s="2315">
        <v>0.196458472452296</v>
      </c>
      <c r="AK12" s="2315">
        <v>0.177364581040754</v>
      </c>
      <c r="AL12" s="2315">
        <v>0.21024824075753701</v>
      </c>
      <c r="AM12" s="2315">
        <v>0.191527970293595</v>
      </c>
      <c r="AN12" s="2315">
        <v>0.22204696361802001</v>
      </c>
      <c r="AO12" s="2315">
        <v>0.185183287177585</v>
      </c>
      <c r="AP12" s="2327"/>
      <c r="AQ12" s="2315">
        <v>0.20896938413083099</v>
      </c>
      <c r="AR12" s="2315">
        <v>0.20735580428888001</v>
      </c>
      <c r="AS12" s="2315">
        <v>0.12342998903809101</v>
      </c>
      <c r="AT12" s="2315">
        <v>0.18010048039680701</v>
      </c>
      <c r="AU12" s="2315">
        <v>0.16475740039105</v>
      </c>
      <c r="AV12" s="2315">
        <v>0.210307750328876</v>
      </c>
      <c r="AW12" s="2315">
        <v>0.172258056095905</v>
      </c>
      <c r="AX12" s="2315">
        <v>0.22631960940938001</v>
      </c>
      <c r="AY12" s="2315">
        <v>0.27646694854993997</v>
      </c>
      <c r="AZ12" s="2312">
        <v>0.22303238702212499</v>
      </c>
    </row>
    <row r="13" spans="1:52" ht="17" x14ac:dyDescent="0.2">
      <c r="A13" s="2379" t="s">
        <v>67</v>
      </c>
      <c r="B13" s="2314">
        <v>0.69400691127116299</v>
      </c>
      <c r="C13" s="2315">
        <v>0.61197871985168395</v>
      </c>
      <c r="D13" s="2315">
        <v>0.76298456900590905</v>
      </c>
      <c r="E13" s="2315">
        <v>0.562781504267996</v>
      </c>
      <c r="F13" s="2315">
        <v>0.66900817781505595</v>
      </c>
      <c r="G13" s="2315">
        <v>0.72225719629938401</v>
      </c>
      <c r="H13" s="2315">
        <v>0.76238977418202303</v>
      </c>
      <c r="I13" s="2315">
        <v>0.74193013968306598</v>
      </c>
      <c r="J13" s="2315">
        <v>0.71331502591960505</v>
      </c>
      <c r="K13" s="2315">
        <v>0.71179620372791297</v>
      </c>
      <c r="L13" s="2315">
        <v>0.67287251080437804</v>
      </c>
      <c r="M13" s="2315">
        <v>0.66250719637736399</v>
      </c>
      <c r="N13" s="2315">
        <v>0.69710428299309601</v>
      </c>
      <c r="O13" s="2315">
        <v>0.708645399468399</v>
      </c>
      <c r="P13" s="2315">
        <v>0.63702946015018402</v>
      </c>
      <c r="Q13" s="2315">
        <v>0.71252074237348095</v>
      </c>
      <c r="R13" s="2315">
        <v>0.68001095429679004</v>
      </c>
      <c r="S13" s="2315">
        <v>0.71862267949713798</v>
      </c>
      <c r="T13" s="2315">
        <v>0.70833246442117503</v>
      </c>
      <c r="U13" s="2315">
        <v>0.68244910325714603</v>
      </c>
      <c r="V13" s="2317"/>
      <c r="W13" s="2319"/>
      <c r="X13" s="2321"/>
      <c r="Y13" s="2323"/>
      <c r="Z13" s="2315">
        <v>0.621673780234826</v>
      </c>
      <c r="AA13" s="2315">
        <v>0.70689547358923699</v>
      </c>
      <c r="AB13" s="2315">
        <v>0.76883113570568096</v>
      </c>
      <c r="AC13" s="2315">
        <v>0.77145835415744501</v>
      </c>
      <c r="AD13" s="2325"/>
      <c r="AE13" s="2315">
        <v>0.64836380021661699</v>
      </c>
      <c r="AF13" s="2315">
        <v>0.68248122056056804</v>
      </c>
      <c r="AG13" s="2315">
        <v>0.75845617598028503</v>
      </c>
      <c r="AH13" s="2315">
        <v>0.57787128158484902</v>
      </c>
      <c r="AI13" s="2315">
        <v>0.49789452028241099</v>
      </c>
      <c r="AJ13" s="2315">
        <v>0.705004972159746</v>
      </c>
      <c r="AK13" s="2315">
        <v>0.72976791406643804</v>
      </c>
      <c r="AL13" s="2315">
        <v>0.67151005796736196</v>
      </c>
      <c r="AM13" s="2315">
        <v>0.69832069736691904</v>
      </c>
      <c r="AN13" s="2315">
        <v>0.68256418624195103</v>
      </c>
      <c r="AO13" s="2315">
        <v>0.744143583667629</v>
      </c>
      <c r="AP13" s="2327"/>
      <c r="AQ13" s="2315">
        <v>0.70336693344771695</v>
      </c>
      <c r="AR13" s="2315">
        <v>0.65292922427769395</v>
      </c>
      <c r="AS13" s="2315">
        <v>0.70573548448380197</v>
      </c>
      <c r="AT13" s="2315">
        <v>0.57476035916017498</v>
      </c>
      <c r="AU13" s="2315">
        <v>0.73299387863198895</v>
      </c>
      <c r="AV13" s="2315">
        <v>0.66241275581180104</v>
      </c>
      <c r="AW13" s="2315">
        <v>0.73691640369213496</v>
      </c>
      <c r="AX13" s="2315">
        <v>0.67863921047637099</v>
      </c>
      <c r="AY13" s="2315">
        <v>0.61061314494558705</v>
      </c>
      <c r="AZ13" s="2312">
        <v>0.68281640668336896</v>
      </c>
    </row>
    <row r="14" spans="1:52" ht="17" x14ac:dyDescent="0.2">
      <c r="A14" s="2380" t="s">
        <v>68</v>
      </c>
      <c r="B14" s="2378">
        <v>1521</v>
      </c>
      <c r="C14" s="2328">
        <v>660</v>
      </c>
      <c r="D14" s="2329">
        <v>861</v>
      </c>
      <c r="E14" s="2330">
        <v>254</v>
      </c>
      <c r="F14" s="2331">
        <v>375</v>
      </c>
      <c r="G14" s="2332">
        <v>241</v>
      </c>
      <c r="H14" s="2333">
        <v>297</v>
      </c>
      <c r="I14" s="2334">
        <v>354</v>
      </c>
      <c r="J14" s="2335">
        <v>243</v>
      </c>
      <c r="K14" s="2336">
        <v>575</v>
      </c>
      <c r="L14" s="2337">
        <v>426</v>
      </c>
      <c r="M14" s="2338">
        <v>277</v>
      </c>
      <c r="N14" s="2339">
        <v>1043</v>
      </c>
      <c r="O14" s="2340">
        <v>236</v>
      </c>
      <c r="P14" s="2341">
        <v>149</v>
      </c>
      <c r="Q14" s="2342">
        <v>92</v>
      </c>
      <c r="R14" s="2343">
        <v>872</v>
      </c>
      <c r="S14" s="2344">
        <v>261</v>
      </c>
      <c r="T14" s="2345">
        <v>257</v>
      </c>
      <c r="U14" s="2346">
        <v>90</v>
      </c>
      <c r="V14" s="2347">
        <v>18</v>
      </c>
      <c r="W14" s="2348">
        <v>9</v>
      </c>
      <c r="X14" s="2349">
        <v>6</v>
      </c>
      <c r="Y14" s="2350">
        <v>8</v>
      </c>
      <c r="Z14" s="2351">
        <v>473</v>
      </c>
      <c r="AA14" s="2352">
        <v>511</v>
      </c>
      <c r="AB14" s="2353">
        <v>422</v>
      </c>
      <c r="AC14" s="2354">
        <v>52</v>
      </c>
      <c r="AD14" s="2355">
        <v>20</v>
      </c>
      <c r="AE14" s="2356">
        <v>43</v>
      </c>
      <c r="AF14" s="2357">
        <v>114</v>
      </c>
      <c r="AG14" s="2358">
        <v>168</v>
      </c>
      <c r="AH14" s="2359">
        <v>79</v>
      </c>
      <c r="AI14" s="2360">
        <v>80</v>
      </c>
      <c r="AJ14" s="2361">
        <v>1070</v>
      </c>
      <c r="AK14" s="2362">
        <v>44</v>
      </c>
      <c r="AL14" s="2363">
        <v>506</v>
      </c>
      <c r="AM14" s="2364">
        <v>611</v>
      </c>
      <c r="AN14" s="2365">
        <v>191</v>
      </c>
      <c r="AO14" s="2366">
        <v>203</v>
      </c>
      <c r="AP14" s="2367">
        <v>10</v>
      </c>
      <c r="AQ14" s="2368">
        <v>1201</v>
      </c>
      <c r="AR14" s="2369">
        <v>61</v>
      </c>
      <c r="AS14" s="2370">
        <v>143</v>
      </c>
      <c r="AT14" s="2371">
        <v>112</v>
      </c>
      <c r="AU14" s="2372">
        <v>295</v>
      </c>
      <c r="AV14" s="2373">
        <v>410</v>
      </c>
      <c r="AW14" s="2374">
        <v>338</v>
      </c>
      <c r="AX14" s="2375">
        <v>201</v>
      </c>
      <c r="AY14" s="2376">
        <v>118</v>
      </c>
      <c r="AZ14" s="2377">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130</v>
      </c>
    </row>
    <row r="8" spans="1:52" ht="17" x14ac:dyDescent="0.2">
      <c r="A8" s="88" t="s">
        <v>131</v>
      </c>
    </row>
    <row r="9" spans="1:52" ht="51" x14ac:dyDescent="0.2">
      <c r="A9" s="99" t="s">
        <v>63</v>
      </c>
    </row>
    <row r="10" spans="1:52" ht="17" x14ac:dyDescent="0.2">
      <c r="A10" s="2492" t="s">
        <v>64</v>
      </c>
      <c r="B10" s="2426">
        <v>2.56710370324639E-2</v>
      </c>
      <c r="C10" s="2381">
        <v>3.6586403116342897E-2</v>
      </c>
      <c r="D10" s="2382">
        <v>1.64540339215885E-2</v>
      </c>
      <c r="E10" s="2383">
        <v>4.5706106831886799E-2</v>
      </c>
      <c r="F10" s="2384">
        <v>2.5386659964246001E-2</v>
      </c>
      <c r="G10" s="2385">
        <v>1.1751158609322101E-2</v>
      </c>
      <c r="H10" s="2386">
        <v>2.8844479275513799E-2</v>
      </c>
      <c r="I10" s="2387">
        <v>1.8684464579523701E-2</v>
      </c>
      <c r="J10" s="2388">
        <v>1.7874671599828501E-2</v>
      </c>
      <c r="K10" s="2389">
        <v>3.17111628958592E-2</v>
      </c>
      <c r="L10" s="2390">
        <v>2.4567402126355001E-2</v>
      </c>
      <c r="M10" s="2391">
        <v>2.6560673607791099E-2</v>
      </c>
      <c r="N10" s="2392">
        <v>1.86418593253917E-2</v>
      </c>
      <c r="O10" s="2393">
        <v>2.8157428559216199E-2</v>
      </c>
      <c r="P10" s="2394">
        <v>3.9406062004115797E-2</v>
      </c>
      <c r="Q10" s="2395">
        <v>6.4223971958456805E-2</v>
      </c>
      <c r="R10" s="2396">
        <v>3.0542979902685299E-2</v>
      </c>
      <c r="S10" s="2397">
        <v>2.1290416821263699E-2</v>
      </c>
      <c r="T10" s="2398">
        <v>1.7785450156279099E-2</v>
      </c>
      <c r="U10" s="2399">
        <v>2.27390952259485E-2</v>
      </c>
      <c r="V10" s="2429"/>
      <c r="W10" s="2431"/>
      <c r="X10" s="2433"/>
      <c r="Y10" s="2435"/>
      <c r="Z10" s="2400">
        <v>2.0662902850579101E-2</v>
      </c>
      <c r="AA10" s="2401">
        <v>3.21560070858204E-2</v>
      </c>
      <c r="AB10" s="2402">
        <v>2.7505614007355201E-2</v>
      </c>
      <c r="AC10" s="2403">
        <v>8.7491865847165607E-3</v>
      </c>
      <c r="AD10" s="2437"/>
      <c r="AE10" s="2404">
        <v>0</v>
      </c>
      <c r="AF10" s="2405">
        <v>6.1524235890816001E-2</v>
      </c>
      <c r="AG10" s="2406">
        <v>1.02813703088594E-2</v>
      </c>
      <c r="AH10" s="2407">
        <v>8.2066661750205494E-2</v>
      </c>
      <c r="AI10" s="2408">
        <v>3.59245618687574E-2</v>
      </c>
      <c r="AJ10" s="2409">
        <v>2.2265985530312098E-2</v>
      </c>
      <c r="AK10" s="2410">
        <v>2.8171213960654001E-2</v>
      </c>
      <c r="AL10" s="2411">
        <v>2.4700508541557399E-2</v>
      </c>
      <c r="AM10" s="2412">
        <v>2.6711761722681401E-2</v>
      </c>
      <c r="AN10" s="2413">
        <v>3.3279049380267101E-2</v>
      </c>
      <c r="AO10" s="2414">
        <v>1.54953150719189E-2</v>
      </c>
      <c r="AP10" s="2439"/>
      <c r="AQ10" s="2415">
        <v>2.12906420603363E-2</v>
      </c>
      <c r="AR10" s="2416">
        <v>7.5073097862639701E-2</v>
      </c>
      <c r="AS10" s="2417">
        <v>4.1518734778909099E-2</v>
      </c>
      <c r="AT10" s="2418">
        <v>4.5393112082180399E-3</v>
      </c>
      <c r="AU10" s="2419">
        <v>4.1000546938090798E-2</v>
      </c>
      <c r="AV10" s="2420">
        <v>7.3414391575517103E-3</v>
      </c>
      <c r="AW10" s="2421">
        <v>1.02583590085711E-2</v>
      </c>
      <c r="AX10" s="2422">
        <v>1.6501559108158901E-2</v>
      </c>
      <c r="AY10" s="2423">
        <v>7.2213132872484098E-2</v>
      </c>
      <c r="AZ10" s="2424">
        <v>5.0693765853945902E-2</v>
      </c>
    </row>
    <row r="11" spans="1:52" ht="17" x14ac:dyDescent="0.2">
      <c r="A11" s="2492" t="s">
        <v>65</v>
      </c>
      <c r="B11" s="2427">
        <v>0.101116791216898</v>
      </c>
      <c r="C11" s="2428">
        <v>0.131357847654446</v>
      </c>
      <c r="D11" s="2428">
        <v>7.5581054795496094E-2</v>
      </c>
      <c r="E11" s="2428">
        <v>0.11782022221784701</v>
      </c>
      <c r="F11" s="2428">
        <v>0.133164911834524</v>
      </c>
      <c r="G11" s="2428">
        <v>7.2620891684013603E-2</v>
      </c>
      <c r="H11" s="2428">
        <v>0.11204443172834</v>
      </c>
      <c r="I11" s="2428">
        <v>6.0897433912677899E-2</v>
      </c>
      <c r="J11" s="2428">
        <v>0.108268123055142</v>
      </c>
      <c r="K11" s="2428">
        <v>0.10111534080272599</v>
      </c>
      <c r="L11" s="2428">
        <v>9.1008719510294003E-2</v>
      </c>
      <c r="M11" s="2428">
        <v>0.106032702257789</v>
      </c>
      <c r="N11" s="2428">
        <v>0.10531645236903101</v>
      </c>
      <c r="O11" s="2428">
        <v>8.0140958116252506E-2</v>
      </c>
      <c r="P11" s="2428">
        <v>0.105116219776484</v>
      </c>
      <c r="Q11" s="2428">
        <v>0.123036775565759</v>
      </c>
      <c r="R11" s="2428">
        <v>0.111470853359439</v>
      </c>
      <c r="S11" s="2428">
        <v>7.2486912882011895E-2</v>
      </c>
      <c r="T11" s="2428">
        <v>9.8524211785451801E-2</v>
      </c>
      <c r="U11" s="2428">
        <v>9.4738061529447498E-2</v>
      </c>
      <c r="V11" s="2430"/>
      <c r="W11" s="2432"/>
      <c r="X11" s="2434"/>
      <c r="Y11" s="2436"/>
      <c r="Z11" s="2428">
        <v>8.2386822140031596E-2</v>
      </c>
      <c r="AA11" s="2428">
        <v>0.111927632418204</v>
      </c>
      <c r="AB11" s="2428">
        <v>9.3910138688065803E-2</v>
      </c>
      <c r="AC11" s="2428">
        <v>4.91455824665403E-2</v>
      </c>
      <c r="AD11" s="2438"/>
      <c r="AE11" s="2428">
        <v>0.165833684715298</v>
      </c>
      <c r="AF11" s="2428">
        <v>0.13278860370690801</v>
      </c>
      <c r="AG11" s="2428">
        <v>8.7284831536227694E-2</v>
      </c>
      <c r="AH11" s="2428">
        <v>7.9541512685835397E-2</v>
      </c>
      <c r="AI11" s="2428">
        <v>0.12848480379973401</v>
      </c>
      <c r="AJ11" s="2428">
        <v>9.6117805017693098E-2</v>
      </c>
      <c r="AK11" s="2428">
        <v>0.15236925494428</v>
      </c>
      <c r="AL11" s="2428">
        <v>9.2988150235394404E-2</v>
      </c>
      <c r="AM11" s="2428">
        <v>0.11523653627382401</v>
      </c>
      <c r="AN11" s="2428">
        <v>0.113134050436085</v>
      </c>
      <c r="AO11" s="2428">
        <v>6.4341148037987794E-2</v>
      </c>
      <c r="AP11" s="2440"/>
      <c r="AQ11" s="2428">
        <v>9.9597633950903E-2</v>
      </c>
      <c r="AR11" s="2428">
        <v>7.0220674128666394E-2</v>
      </c>
      <c r="AS11" s="2428">
        <v>0.146710008788586</v>
      </c>
      <c r="AT11" s="2428">
        <v>7.1942060963261806E-2</v>
      </c>
      <c r="AU11" s="2428">
        <v>9.24399660384565E-2</v>
      </c>
      <c r="AV11" s="2428">
        <v>9.8276903290115195E-2</v>
      </c>
      <c r="AW11" s="2428">
        <v>0.103560620017914</v>
      </c>
      <c r="AX11" s="2428">
        <v>0.1099605928255</v>
      </c>
      <c r="AY11" s="2428">
        <v>0.12841520110149299</v>
      </c>
      <c r="AZ11" s="2425">
        <v>9.0853648217431998E-2</v>
      </c>
    </row>
    <row r="12" spans="1:52" ht="17" x14ac:dyDescent="0.2">
      <c r="A12" s="2492" t="s">
        <v>66</v>
      </c>
      <c r="B12" s="2427">
        <v>0.26137554347349801</v>
      </c>
      <c r="C12" s="2428">
        <v>0.28838088072349299</v>
      </c>
      <c r="D12" s="2428">
        <v>0.23857206848871901</v>
      </c>
      <c r="E12" s="2428">
        <v>0.30860643106533298</v>
      </c>
      <c r="F12" s="2428">
        <v>0.192924657871064</v>
      </c>
      <c r="G12" s="2428">
        <v>0.30414420490484501</v>
      </c>
      <c r="H12" s="2428">
        <v>0.23592797156015499</v>
      </c>
      <c r="I12" s="2428">
        <v>0.29950596673046898</v>
      </c>
      <c r="J12" s="2428">
        <v>0.246990263581959</v>
      </c>
      <c r="K12" s="2428">
        <v>0.24133174587303899</v>
      </c>
      <c r="L12" s="2428">
        <v>0.289150757111234</v>
      </c>
      <c r="M12" s="2428">
        <v>0.280300300583189</v>
      </c>
      <c r="N12" s="2428">
        <v>0.270494079382192</v>
      </c>
      <c r="O12" s="2428">
        <v>0.25215925227608399</v>
      </c>
      <c r="P12" s="2428">
        <v>0.243002834924817</v>
      </c>
      <c r="Q12" s="2428">
        <v>0.22964805417818299</v>
      </c>
      <c r="R12" s="2428">
        <v>0.26672076932808703</v>
      </c>
      <c r="S12" s="2428">
        <v>0.23405039932270499</v>
      </c>
      <c r="T12" s="2428">
        <v>0.288380545154098</v>
      </c>
      <c r="U12" s="2428">
        <v>0.26070984206053099</v>
      </c>
      <c r="V12" s="2430"/>
      <c r="W12" s="2432"/>
      <c r="X12" s="2434"/>
      <c r="Y12" s="2436"/>
      <c r="Z12" s="2428">
        <v>0.29407160952989397</v>
      </c>
      <c r="AA12" s="2428">
        <v>0.26838467458216902</v>
      </c>
      <c r="AB12" s="2428">
        <v>0.242261038556491</v>
      </c>
      <c r="AC12" s="2428">
        <v>0.182184624360232</v>
      </c>
      <c r="AD12" s="2438"/>
      <c r="AE12" s="2428">
        <v>0.212579887723128</v>
      </c>
      <c r="AF12" s="2428">
        <v>0.25537016438017601</v>
      </c>
      <c r="AG12" s="2428">
        <v>0.30731374909672798</v>
      </c>
      <c r="AH12" s="2428">
        <v>0.27564685605967498</v>
      </c>
      <c r="AI12" s="2428">
        <v>0.23441166082570999</v>
      </c>
      <c r="AJ12" s="2428">
        <v>0.25951419734578202</v>
      </c>
      <c r="AK12" s="2428">
        <v>0.230436459760649</v>
      </c>
      <c r="AL12" s="2428">
        <v>0.24367038667882801</v>
      </c>
      <c r="AM12" s="2428">
        <v>0.26512425198739897</v>
      </c>
      <c r="AN12" s="2428">
        <v>0.316407191503975</v>
      </c>
      <c r="AO12" s="2428">
        <v>0.251491264571858</v>
      </c>
      <c r="AP12" s="2440"/>
      <c r="AQ12" s="2428">
        <v>0.26386320609834202</v>
      </c>
      <c r="AR12" s="2428">
        <v>0.261029812600443</v>
      </c>
      <c r="AS12" s="2428">
        <v>0.18193701000836901</v>
      </c>
      <c r="AT12" s="2428">
        <v>0.34742903702073702</v>
      </c>
      <c r="AU12" s="2428">
        <v>0.220633030541555</v>
      </c>
      <c r="AV12" s="2428">
        <v>0.30521089768806198</v>
      </c>
      <c r="AW12" s="2428">
        <v>0.26950485919872602</v>
      </c>
      <c r="AX12" s="2428">
        <v>0.25677964778210999</v>
      </c>
      <c r="AY12" s="2428">
        <v>0.265695255359437</v>
      </c>
      <c r="AZ12" s="2425">
        <v>0.219427700365358</v>
      </c>
    </row>
    <row r="13" spans="1:52" ht="17" x14ac:dyDescent="0.2">
      <c r="A13" s="2492" t="s">
        <v>67</v>
      </c>
      <c r="B13" s="2427">
        <v>0.61183662827714003</v>
      </c>
      <c r="C13" s="2428">
        <v>0.543674868505718</v>
      </c>
      <c r="D13" s="2428">
        <v>0.66939284279419597</v>
      </c>
      <c r="E13" s="2428">
        <v>0.527867239884933</v>
      </c>
      <c r="F13" s="2428">
        <v>0.64852377033016495</v>
      </c>
      <c r="G13" s="2428">
        <v>0.611483744801819</v>
      </c>
      <c r="H13" s="2428">
        <v>0.62318311743599097</v>
      </c>
      <c r="I13" s="2428">
        <v>0.62091213477732898</v>
      </c>
      <c r="J13" s="2428">
        <v>0.62686694176307101</v>
      </c>
      <c r="K13" s="2428">
        <v>0.62584175042837698</v>
      </c>
      <c r="L13" s="2428">
        <v>0.59527312125211795</v>
      </c>
      <c r="M13" s="2428">
        <v>0.58710632355123105</v>
      </c>
      <c r="N13" s="2428">
        <v>0.60554760892338499</v>
      </c>
      <c r="O13" s="2428">
        <v>0.63954236104844697</v>
      </c>
      <c r="P13" s="2428">
        <v>0.61247488329458299</v>
      </c>
      <c r="Q13" s="2428">
        <v>0.58309119829760003</v>
      </c>
      <c r="R13" s="2428">
        <v>0.59126539740978801</v>
      </c>
      <c r="S13" s="2428">
        <v>0.67217227097401999</v>
      </c>
      <c r="T13" s="2428">
        <v>0.59530979290417096</v>
      </c>
      <c r="U13" s="2428">
        <v>0.62181300118407301</v>
      </c>
      <c r="V13" s="2430"/>
      <c r="W13" s="2432"/>
      <c r="X13" s="2434"/>
      <c r="Y13" s="2436"/>
      <c r="Z13" s="2428">
        <v>0.60287866547949598</v>
      </c>
      <c r="AA13" s="2428">
        <v>0.587531685913807</v>
      </c>
      <c r="AB13" s="2428">
        <v>0.63632320874808801</v>
      </c>
      <c r="AC13" s="2428">
        <v>0.75992060658851102</v>
      </c>
      <c r="AD13" s="2438"/>
      <c r="AE13" s="2428">
        <v>0.62158642756157501</v>
      </c>
      <c r="AF13" s="2428">
        <v>0.55031699602210005</v>
      </c>
      <c r="AG13" s="2428">
        <v>0.59512004905818505</v>
      </c>
      <c r="AH13" s="2428">
        <v>0.56274496950428399</v>
      </c>
      <c r="AI13" s="2428">
        <v>0.60117897350579896</v>
      </c>
      <c r="AJ13" s="2428">
        <v>0.62210201210621296</v>
      </c>
      <c r="AK13" s="2428">
        <v>0.589023071334417</v>
      </c>
      <c r="AL13" s="2428">
        <v>0.63864095454421999</v>
      </c>
      <c r="AM13" s="2428">
        <v>0.59292745001609504</v>
      </c>
      <c r="AN13" s="2428">
        <v>0.53717970867967402</v>
      </c>
      <c r="AO13" s="2428">
        <v>0.66867227231823501</v>
      </c>
      <c r="AP13" s="2440"/>
      <c r="AQ13" s="2428">
        <v>0.61524851789041901</v>
      </c>
      <c r="AR13" s="2428">
        <v>0.593676415408251</v>
      </c>
      <c r="AS13" s="2428">
        <v>0.62983424642413499</v>
      </c>
      <c r="AT13" s="2428">
        <v>0.57608959080778299</v>
      </c>
      <c r="AU13" s="2428">
        <v>0.64592645648189695</v>
      </c>
      <c r="AV13" s="2428">
        <v>0.58917075986427203</v>
      </c>
      <c r="AW13" s="2428">
        <v>0.61667616177478901</v>
      </c>
      <c r="AX13" s="2428">
        <v>0.61675820028423101</v>
      </c>
      <c r="AY13" s="2428">
        <v>0.533676410666586</v>
      </c>
      <c r="AZ13" s="2425">
        <v>0.63902488556326398</v>
      </c>
    </row>
    <row r="14" spans="1:52" ht="17" x14ac:dyDescent="0.2">
      <c r="A14" s="2493" t="s">
        <v>68</v>
      </c>
      <c r="B14" s="2491">
        <v>1518</v>
      </c>
      <c r="C14" s="2441">
        <v>660</v>
      </c>
      <c r="D14" s="2442">
        <v>858</v>
      </c>
      <c r="E14" s="2443">
        <v>254</v>
      </c>
      <c r="F14" s="2444">
        <v>376</v>
      </c>
      <c r="G14" s="2445">
        <v>241</v>
      </c>
      <c r="H14" s="2446">
        <v>295</v>
      </c>
      <c r="I14" s="2447">
        <v>352</v>
      </c>
      <c r="J14" s="2448">
        <v>242</v>
      </c>
      <c r="K14" s="2449">
        <v>575</v>
      </c>
      <c r="L14" s="2450">
        <v>425</v>
      </c>
      <c r="M14" s="2451">
        <v>276</v>
      </c>
      <c r="N14" s="2452">
        <v>1039</v>
      </c>
      <c r="O14" s="2453">
        <v>236</v>
      </c>
      <c r="P14" s="2454">
        <v>149</v>
      </c>
      <c r="Q14" s="2455">
        <v>93</v>
      </c>
      <c r="R14" s="2456">
        <v>869</v>
      </c>
      <c r="S14" s="2457">
        <v>261</v>
      </c>
      <c r="T14" s="2458">
        <v>257</v>
      </c>
      <c r="U14" s="2459">
        <v>90</v>
      </c>
      <c r="V14" s="2460">
        <v>18</v>
      </c>
      <c r="W14" s="2461">
        <v>9</v>
      </c>
      <c r="X14" s="2462">
        <v>6</v>
      </c>
      <c r="Y14" s="2463">
        <v>8</v>
      </c>
      <c r="Z14" s="2464">
        <v>471</v>
      </c>
      <c r="AA14" s="2465">
        <v>511</v>
      </c>
      <c r="AB14" s="2466">
        <v>421</v>
      </c>
      <c r="AC14" s="2467">
        <v>52</v>
      </c>
      <c r="AD14" s="2468">
        <v>20</v>
      </c>
      <c r="AE14" s="2469">
        <v>43</v>
      </c>
      <c r="AF14" s="2470">
        <v>114</v>
      </c>
      <c r="AG14" s="2471">
        <v>167</v>
      </c>
      <c r="AH14" s="2472">
        <v>79</v>
      </c>
      <c r="AI14" s="2473">
        <v>80</v>
      </c>
      <c r="AJ14" s="2474">
        <v>1068</v>
      </c>
      <c r="AK14" s="2475">
        <v>44</v>
      </c>
      <c r="AL14" s="2476">
        <v>502</v>
      </c>
      <c r="AM14" s="2477">
        <v>612</v>
      </c>
      <c r="AN14" s="2478">
        <v>191</v>
      </c>
      <c r="AO14" s="2479">
        <v>203</v>
      </c>
      <c r="AP14" s="2480">
        <v>10</v>
      </c>
      <c r="AQ14" s="2481">
        <v>1199</v>
      </c>
      <c r="AR14" s="2482">
        <v>61</v>
      </c>
      <c r="AS14" s="2483">
        <v>142</v>
      </c>
      <c r="AT14" s="2484">
        <v>112</v>
      </c>
      <c r="AU14" s="2485">
        <v>293</v>
      </c>
      <c r="AV14" s="2486">
        <v>409</v>
      </c>
      <c r="AW14" s="2487">
        <v>338</v>
      </c>
      <c r="AX14" s="2488">
        <v>201</v>
      </c>
      <c r="AY14" s="2489">
        <v>118</v>
      </c>
      <c r="AZ14" s="2490">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133</v>
      </c>
    </row>
    <row r="8" spans="1:52" ht="17" x14ac:dyDescent="0.2">
      <c r="A8" s="88" t="s">
        <v>134</v>
      </c>
    </row>
    <row r="9" spans="1:52" ht="51" x14ac:dyDescent="0.2">
      <c r="A9" s="99" t="s">
        <v>63</v>
      </c>
    </row>
    <row r="10" spans="1:52" ht="17" x14ac:dyDescent="0.2">
      <c r="A10" s="2605" t="s">
        <v>64</v>
      </c>
      <c r="B10" s="2539">
        <v>5.2844692363155803E-2</v>
      </c>
      <c r="C10" s="2494">
        <v>6.1972530937474297E-2</v>
      </c>
      <c r="D10" s="2495">
        <v>4.5150574397537099E-2</v>
      </c>
      <c r="E10" s="2496">
        <v>3.7439339333667901E-2</v>
      </c>
      <c r="F10" s="2497">
        <v>5.7224979299156598E-2</v>
      </c>
      <c r="G10" s="2498">
        <v>2.9766135043184899E-2</v>
      </c>
      <c r="H10" s="2499">
        <v>6.1400675066227102E-2</v>
      </c>
      <c r="I10" s="2500">
        <v>6.9603829289149197E-2</v>
      </c>
      <c r="J10" s="2501">
        <v>3.9632617072869199E-2</v>
      </c>
      <c r="K10" s="2502">
        <v>6.2296449214712203E-2</v>
      </c>
      <c r="L10" s="2503">
        <v>4.4398827783426E-2</v>
      </c>
      <c r="M10" s="2504">
        <v>6.5955360377772193E-2</v>
      </c>
      <c r="N10" s="2505">
        <v>5.1882475602970199E-2</v>
      </c>
      <c r="O10" s="2506">
        <v>4.56169666176841E-2</v>
      </c>
      <c r="P10" s="2507">
        <v>6.7837869010690194E-2</v>
      </c>
      <c r="Q10" s="2508">
        <v>6.0790641950122903E-2</v>
      </c>
      <c r="R10" s="2509">
        <v>7.3320995053413995E-2</v>
      </c>
      <c r="S10" s="2510">
        <v>1.0129590493439301E-2</v>
      </c>
      <c r="T10" s="2511">
        <v>4.8835643805518303E-2</v>
      </c>
      <c r="U10" s="2512">
        <v>1.0624350458758499E-2</v>
      </c>
      <c r="V10" s="2542"/>
      <c r="W10" s="2544"/>
      <c r="X10" s="2546"/>
      <c r="Y10" s="2548"/>
      <c r="Z10" s="2513">
        <v>5.7697261060172297E-2</v>
      </c>
      <c r="AA10" s="2514">
        <v>5.2562801291779697E-2</v>
      </c>
      <c r="AB10" s="2515">
        <v>4.6014184002476498E-2</v>
      </c>
      <c r="AC10" s="2516">
        <v>1.39346452693399E-2</v>
      </c>
      <c r="AD10" s="2550"/>
      <c r="AE10" s="2517">
        <v>5.9003232714074302E-2</v>
      </c>
      <c r="AF10" s="2518">
        <v>3.8579674718594498E-2</v>
      </c>
      <c r="AG10" s="2519">
        <v>4.6190383962051502E-2</v>
      </c>
      <c r="AH10" s="2520">
        <v>7.9522393114769302E-2</v>
      </c>
      <c r="AI10" s="2521">
        <v>7.7622692802125304E-2</v>
      </c>
      <c r="AJ10" s="2522">
        <v>5.30539094213376E-2</v>
      </c>
      <c r="AK10" s="2523">
        <v>4.56835613488294E-2</v>
      </c>
      <c r="AL10" s="2524">
        <v>5.2903576540821798E-2</v>
      </c>
      <c r="AM10" s="2525">
        <v>5.6276776377661E-2</v>
      </c>
      <c r="AN10" s="2526">
        <v>6.7929595099300202E-2</v>
      </c>
      <c r="AO10" s="2527">
        <v>2.8035261488886701E-2</v>
      </c>
      <c r="AP10" s="2552"/>
      <c r="AQ10" s="2528">
        <v>5.6989621956595002E-2</v>
      </c>
      <c r="AR10" s="2529">
        <v>4.2068970399790399E-2</v>
      </c>
      <c r="AS10" s="2530">
        <v>4.11400940325196E-2</v>
      </c>
      <c r="AT10" s="2531">
        <v>1.7171472369377699E-2</v>
      </c>
      <c r="AU10" s="2532">
        <v>5.3448907284808903E-2</v>
      </c>
      <c r="AV10" s="2533">
        <v>3.7196728689457302E-2</v>
      </c>
      <c r="AW10" s="2534">
        <v>4.5365269272059597E-2</v>
      </c>
      <c r="AX10" s="2535">
        <v>4.7760189628498997E-2</v>
      </c>
      <c r="AY10" s="2536">
        <v>9.6093019704901403E-2</v>
      </c>
      <c r="AZ10" s="2537">
        <v>8.2026522119839101E-2</v>
      </c>
    </row>
    <row r="11" spans="1:52" ht="17" x14ac:dyDescent="0.2">
      <c r="A11" s="2605" t="s">
        <v>65</v>
      </c>
      <c r="B11" s="2540">
        <v>0.148046897364638</v>
      </c>
      <c r="C11" s="2541">
        <v>0.157198786817563</v>
      </c>
      <c r="D11" s="2541">
        <v>0.14033250622090901</v>
      </c>
      <c r="E11" s="2541">
        <v>0.103548566103802</v>
      </c>
      <c r="F11" s="2541">
        <v>0.15243718591716801</v>
      </c>
      <c r="G11" s="2541">
        <v>0.18137455739626901</v>
      </c>
      <c r="H11" s="2541">
        <v>0.13571174336384101</v>
      </c>
      <c r="I11" s="2541">
        <v>0.16177086416065201</v>
      </c>
      <c r="J11" s="2541">
        <v>0.162274651161158</v>
      </c>
      <c r="K11" s="2541">
        <v>0.12564899715862399</v>
      </c>
      <c r="L11" s="2541">
        <v>0.15129388926117299</v>
      </c>
      <c r="M11" s="2541">
        <v>0.167045848496372</v>
      </c>
      <c r="N11" s="2541">
        <v>0.15216588988518501</v>
      </c>
      <c r="O11" s="2541">
        <v>0.12894091276453201</v>
      </c>
      <c r="P11" s="2541">
        <v>0.16770796025034801</v>
      </c>
      <c r="Q11" s="2541">
        <v>0.13664460368688799</v>
      </c>
      <c r="R11" s="2541">
        <v>0.16235627324419599</v>
      </c>
      <c r="S11" s="2541">
        <v>0.13800744748754401</v>
      </c>
      <c r="T11" s="2541">
        <v>0.13202306940925901</v>
      </c>
      <c r="U11" s="2541">
        <v>0.115560139860919</v>
      </c>
      <c r="V11" s="2543"/>
      <c r="W11" s="2545"/>
      <c r="X11" s="2547"/>
      <c r="Y11" s="2549"/>
      <c r="Z11" s="2541">
        <v>0.13748396638039501</v>
      </c>
      <c r="AA11" s="2541">
        <v>0.15096588915378401</v>
      </c>
      <c r="AB11" s="2541">
        <v>0.159909845673323</v>
      </c>
      <c r="AC11" s="2541">
        <v>0.14878105002478501</v>
      </c>
      <c r="AD11" s="2551"/>
      <c r="AE11" s="2541">
        <v>7.6055592760704796E-2</v>
      </c>
      <c r="AF11" s="2541">
        <v>0.186347885396211</v>
      </c>
      <c r="AG11" s="2541">
        <v>0.13819712782542201</v>
      </c>
      <c r="AH11" s="2541">
        <v>0.15415017603662201</v>
      </c>
      <c r="AI11" s="2541">
        <v>0.21681149148354001</v>
      </c>
      <c r="AJ11" s="2541">
        <v>0.14266029524266199</v>
      </c>
      <c r="AK11" s="2541">
        <v>9.5870635816536903E-2</v>
      </c>
      <c r="AL11" s="2541">
        <v>0.159317095389303</v>
      </c>
      <c r="AM11" s="2541">
        <v>0.15306711121113101</v>
      </c>
      <c r="AN11" s="2541">
        <v>0.16066717004634901</v>
      </c>
      <c r="AO11" s="2541">
        <v>9.3061571290645906E-2</v>
      </c>
      <c r="AP11" s="2553"/>
      <c r="AQ11" s="2541">
        <v>0.153539943474992</v>
      </c>
      <c r="AR11" s="2541">
        <v>0.14350968856416699</v>
      </c>
      <c r="AS11" s="2541">
        <v>0.14392064714785799</v>
      </c>
      <c r="AT11" s="2541">
        <v>7.1986666052107698E-2</v>
      </c>
      <c r="AU11" s="2541">
        <v>0.12743868493204599</v>
      </c>
      <c r="AV11" s="2541">
        <v>0.14991081098457801</v>
      </c>
      <c r="AW11" s="2541">
        <v>0.15713215156924201</v>
      </c>
      <c r="AX11" s="2541">
        <v>0.17895360074325101</v>
      </c>
      <c r="AY11" s="2541">
        <v>0.172695080476994</v>
      </c>
      <c r="AZ11" s="2538">
        <v>0.111871271756769</v>
      </c>
    </row>
    <row r="12" spans="1:52" ht="17" x14ac:dyDescent="0.2">
      <c r="A12" s="2605" t="s">
        <v>66</v>
      </c>
      <c r="B12" s="2540">
        <v>0.31626180704974999</v>
      </c>
      <c r="C12" s="2541">
        <v>0.37536640075605399</v>
      </c>
      <c r="D12" s="2541">
        <v>0.26644084312892002</v>
      </c>
      <c r="E12" s="2541">
        <v>0.37738458651495899</v>
      </c>
      <c r="F12" s="2541">
        <v>0.23939736827334401</v>
      </c>
      <c r="G12" s="2541">
        <v>0.29438919503243799</v>
      </c>
      <c r="H12" s="2541">
        <v>0.34517719546397702</v>
      </c>
      <c r="I12" s="2541">
        <v>0.35591268870176401</v>
      </c>
      <c r="J12" s="2541">
        <v>0.293718984078921</v>
      </c>
      <c r="K12" s="2541">
        <v>0.29256688641676898</v>
      </c>
      <c r="L12" s="2541">
        <v>0.34966213813399699</v>
      </c>
      <c r="M12" s="2541">
        <v>0.34550428186895898</v>
      </c>
      <c r="N12" s="2541">
        <v>0.322026128302623</v>
      </c>
      <c r="O12" s="2541">
        <v>0.31870095723917102</v>
      </c>
      <c r="P12" s="2541">
        <v>0.266790707274284</v>
      </c>
      <c r="Q12" s="2541">
        <v>0.333927542900536</v>
      </c>
      <c r="R12" s="2541">
        <v>0.311395005792588</v>
      </c>
      <c r="S12" s="2541">
        <v>0.32758344591775301</v>
      </c>
      <c r="T12" s="2541">
        <v>0.34980610051409</v>
      </c>
      <c r="U12" s="2541">
        <v>0.28461852923255798</v>
      </c>
      <c r="V12" s="2543"/>
      <c r="W12" s="2545"/>
      <c r="X12" s="2547"/>
      <c r="Y12" s="2549"/>
      <c r="Z12" s="2541">
        <v>0.32344154081787901</v>
      </c>
      <c r="AA12" s="2541">
        <v>0.33865617543638998</v>
      </c>
      <c r="AB12" s="2541">
        <v>0.29679416501163502</v>
      </c>
      <c r="AC12" s="2541">
        <v>0.28837229227056599</v>
      </c>
      <c r="AD12" s="2551"/>
      <c r="AE12" s="2541">
        <v>0.31251911931277998</v>
      </c>
      <c r="AF12" s="2541">
        <v>0.34819941681887101</v>
      </c>
      <c r="AG12" s="2541">
        <v>0.40763860004508601</v>
      </c>
      <c r="AH12" s="2541">
        <v>0.416187994548191</v>
      </c>
      <c r="AI12" s="2541">
        <v>0.323121271112771</v>
      </c>
      <c r="AJ12" s="2541">
        <v>0.301253573402538</v>
      </c>
      <c r="AK12" s="2541">
        <v>0.26171729864941901</v>
      </c>
      <c r="AL12" s="2541">
        <v>0.26834953416830598</v>
      </c>
      <c r="AM12" s="2541">
        <v>0.35255694097004903</v>
      </c>
      <c r="AN12" s="2541">
        <v>0.31920990719470299</v>
      </c>
      <c r="AO12" s="2541">
        <v>0.32746068903597703</v>
      </c>
      <c r="AP12" s="2553"/>
      <c r="AQ12" s="2541">
        <v>0.31483797676770298</v>
      </c>
      <c r="AR12" s="2541">
        <v>0.26366912332122699</v>
      </c>
      <c r="AS12" s="2541">
        <v>0.28777611912357398</v>
      </c>
      <c r="AT12" s="2541">
        <v>0.40733069766819502</v>
      </c>
      <c r="AU12" s="2541">
        <v>0.24888872776073001</v>
      </c>
      <c r="AV12" s="2541">
        <v>0.30069233004371498</v>
      </c>
      <c r="AW12" s="2541">
        <v>0.33170120670329301</v>
      </c>
      <c r="AX12" s="2541">
        <v>0.36175773424635899</v>
      </c>
      <c r="AY12" s="2541">
        <v>0.378419861674202</v>
      </c>
      <c r="AZ12" s="2538">
        <v>0.36209582035610599</v>
      </c>
    </row>
    <row r="13" spans="1:52" ht="17" x14ac:dyDescent="0.2">
      <c r="A13" s="2605" t="s">
        <v>67</v>
      </c>
      <c r="B13" s="2540">
        <v>0.48284660322245698</v>
      </c>
      <c r="C13" s="2541">
        <v>0.40546228148890801</v>
      </c>
      <c r="D13" s="2541">
        <v>0.54807607625263399</v>
      </c>
      <c r="E13" s="2541">
        <v>0.48162750804757098</v>
      </c>
      <c r="F13" s="2541">
        <v>0.55094046651033202</v>
      </c>
      <c r="G13" s="2541">
        <v>0.49447011252810802</v>
      </c>
      <c r="H13" s="2541">
        <v>0.45771038610595399</v>
      </c>
      <c r="I13" s="2541">
        <v>0.41271261784843499</v>
      </c>
      <c r="J13" s="2541">
        <v>0.50437374768705101</v>
      </c>
      <c r="K13" s="2541">
        <v>0.51948766720989503</v>
      </c>
      <c r="L13" s="2541">
        <v>0.454645144821404</v>
      </c>
      <c r="M13" s="2541">
        <v>0.42149450925689602</v>
      </c>
      <c r="N13" s="2541">
        <v>0.47392550620922302</v>
      </c>
      <c r="O13" s="2541">
        <v>0.50674116337861297</v>
      </c>
      <c r="P13" s="2541">
        <v>0.49766346346467899</v>
      </c>
      <c r="Q13" s="2541">
        <v>0.46863721146245302</v>
      </c>
      <c r="R13" s="2541">
        <v>0.45292772590980201</v>
      </c>
      <c r="S13" s="2541">
        <v>0.524279516101264</v>
      </c>
      <c r="T13" s="2541">
        <v>0.46933518627113202</v>
      </c>
      <c r="U13" s="2541">
        <v>0.58919698044776403</v>
      </c>
      <c r="V13" s="2543"/>
      <c r="W13" s="2545"/>
      <c r="X13" s="2547"/>
      <c r="Y13" s="2549"/>
      <c r="Z13" s="2541">
        <v>0.481377231741554</v>
      </c>
      <c r="AA13" s="2541">
        <v>0.45781513411804697</v>
      </c>
      <c r="AB13" s="2541">
        <v>0.49728180531256599</v>
      </c>
      <c r="AC13" s="2541">
        <v>0.54891201243530896</v>
      </c>
      <c r="AD13" s="2551"/>
      <c r="AE13" s="2541">
        <v>0.55242205521244103</v>
      </c>
      <c r="AF13" s="2541">
        <v>0.42687302306632402</v>
      </c>
      <c r="AG13" s="2541">
        <v>0.40797388816744101</v>
      </c>
      <c r="AH13" s="2541">
        <v>0.35013943630041799</v>
      </c>
      <c r="AI13" s="2541">
        <v>0.38244454460156402</v>
      </c>
      <c r="AJ13" s="2541">
        <v>0.50303222193346198</v>
      </c>
      <c r="AK13" s="2541">
        <v>0.59672850418521395</v>
      </c>
      <c r="AL13" s="2541">
        <v>0.51942979390156896</v>
      </c>
      <c r="AM13" s="2541">
        <v>0.43809917144115901</v>
      </c>
      <c r="AN13" s="2541">
        <v>0.45219332765964698</v>
      </c>
      <c r="AO13" s="2541">
        <v>0.55144247818448999</v>
      </c>
      <c r="AP13" s="2553"/>
      <c r="AQ13" s="2541">
        <v>0.47463245780071101</v>
      </c>
      <c r="AR13" s="2541">
        <v>0.55075221771481597</v>
      </c>
      <c r="AS13" s="2541">
        <v>0.527163139696048</v>
      </c>
      <c r="AT13" s="2541">
        <v>0.50351116391032003</v>
      </c>
      <c r="AU13" s="2541">
        <v>0.57022368002241597</v>
      </c>
      <c r="AV13" s="2541">
        <v>0.51220013028224998</v>
      </c>
      <c r="AW13" s="2541">
        <v>0.46580137245540498</v>
      </c>
      <c r="AX13" s="2541">
        <v>0.41152847538189102</v>
      </c>
      <c r="AY13" s="2541">
        <v>0.35279203814390298</v>
      </c>
      <c r="AZ13" s="2538">
        <v>0.44400638576728602</v>
      </c>
    </row>
    <row r="14" spans="1:52" ht="17" x14ac:dyDescent="0.2">
      <c r="A14" s="2606" t="s">
        <v>68</v>
      </c>
      <c r="B14" s="2604">
        <v>1521</v>
      </c>
      <c r="C14" s="2554">
        <v>661</v>
      </c>
      <c r="D14" s="2555">
        <v>860</v>
      </c>
      <c r="E14" s="2556">
        <v>254</v>
      </c>
      <c r="F14" s="2557">
        <v>376</v>
      </c>
      <c r="G14" s="2558">
        <v>241</v>
      </c>
      <c r="H14" s="2559">
        <v>297</v>
      </c>
      <c r="I14" s="2560">
        <v>353</v>
      </c>
      <c r="J14" s="2561">
        <v>243</v>
      </c>
      <c r="K14" s="2562">
        <v>574</v>
      </c>
      <c r="L14" s="2563">
        <v>427</v>
      </c>
      <c r="M14" s="2564">
        <v>277</v>
      </c>
      <c r="N14" s="2565">
        <v>1043</v>
      </c>
      <c r="O14" s="2566">
        <v>235</v>
      </c>
      <c r="P14" s="2567">
        <v>149</v>
      </c>
      <c r="Q14" s="2568">
        <v>93</v>
      </c>
      <c r="R14" s="2569">
        <v>871</v>
      </c>
      <c r="S14" s="2570">
        <v>262</v>
      </c>
      <c r="T14" s="2571">
        <v>257</v>
      </c>
      <c r="U14" s="2572">
        <v>90</v>
      </c>
      <c r="V14" s="2573">
        <v>18</v>
      </c>
      <c r="W14" s="2574">
        <v>9</v>
      </c>
      <c r="X14" s="2575">
        <v>6</v>
      </c>
      <c r="Y14" s="2576">
        <v>8</v>
      </c>
      <c r="Z14" s="2577">
        <v>473</v>
      </c>
      <c r="AA14" s="2578">
        <v>511</v>
      </c>
      <c r="AB14" s="2579">
        <v>422</v>
      </c>
      <c r="AC14" s="2580">
        <v>52</v>
      </c>
      <c r="AD14" s="2581">
        <v>20</v>
      </c>
      <c r="AE14" s="2582">
        <v>43</v>
      </c>
      <c r="AF14" s="2583">
        <v>114</v>
      </c>
      <c r="AG14" s="2584">
        <v>169</v>
      </c>
      <c r="AH14" s="2585">
        <v>79</v>
      </c>
      <c r="AI14" s="2586">
        <v>80</v>
      </c>
      <c r="AJ14" s="2587">
        <v>1069</v>
      </c>
      <c r="AK14" s="2588">
        <v>44</v>
      </c>
      <c r="AL14" s="2589">
        <v>506</v>
      </c>
      <c r="AM14" s="2590">
        <v>611</v>
      </c>
      <c r="AN14" s="2591">
        <v>191</v>
      </c>
      <c r="AO14" s="2592">
        <v>203</v>
      </c>
      <c r="AP14" s="2593">
        <v>10</v>
      </c>
      <c r="AQ14" s="2594">
        <v>1201</v>
      </c>
      <c r="AR14" s="2595">
        <v>61</v>
      </c>
      <c r="AS14" s="2596">
        <v>143</v>
      </c>
      <c r="AT14" s="2597">
        <v>112</v>
      </c>
      <c r="AU14" s="2598">
        <v>295</v>
      </c>
      <c r="AV14" s="2599">
        <v>409</v>
      </c>
      <c r="AW14" s="2600">
        <v>338</v>
      </c>
      <c r="AX14" s="2601">
        <v>202</v>
      </c>
      <c r="AY14" s="2602">
        <v>118</v>
      </c>
      <c r="AZ14" s="2603">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136</v>
      </c>
    </row>
    <row r="8" spans="1:52" ht="17" x14ac:dyDescent="0.2">
      <c r="A8" s="88" t="s">
        <v>137</v>
      </c>
    </row>
    <row r="9" spans="1:52" ht="51" x14ac:dyDescent="0.2">
      <c r="A9" s="99" t="s">
        <v>63</v>
      </c>
    </row>
    <row r="10" spans="1:52" ht="17" x14ac:dyDescent="0.2">
      <c r="A10" s="2718" t="s">
        <v>64</v>
      </c>
      <c r="B10" s="2652">
        <v>9.3750519869998505E-3</v>
      </c>
      <c r="C10" s="2607">
        <v>1.0270574634806399E-2</v>
      </c>
      <c r="D10" s="2608">
        <v>8.6197398005139706E-3</v>
      </c>
      <c r="E10" s="2609">
        <v>4.2870822164243197E-3</v>
      </c>
      <c r="F10" s="2610">
        <v>1.95931905828736E-2</v>
      </c>
      <c r="G10" s="2611">
        <v>4.9732349822013003E-3</v>
      </c>
      <c r="H10" s="2612">
        <v>1.3917203158074E-2</v>
      </c>
      <c r="I10" s="2613">
        <v>0</v>
      </c>
      <c r="J10" s="2614">
        <v>8.3636261211852293E-3</v>
      </c>
      <c r="K10" s="2615">
        <v>7.6501783339170699E-3</v>
      </c>
      <c r="L10" s="2616">
        <v>1.3957508571659101E-2</v>
      </c>
      <c r="M10" s="2617">
        <v>7.3415751477675702E-3</v>
      </c>
      <c r="N10" s="2618">
        <v>4.19160248820479E-3</v>
      </c>
      <c r="O10" s="2619">
        <v>8.2903129289177806E-3</v>
      </c>
      <c r="P10" s="2620">
        <v>4.1044671169369898E-2</v>
      </c>
      <c r="Q10" s="2621">
        <v>1.02302722959979E-2</v>
      </c>
      <c r="R10" s="2622">
        <v>1.01294576181141E-2</v>
      </c>
      <c r="S10" s="2623">
        <v>1.27908478321448E-2</v>
      </c>
      <c r="T10" s="2624">
        <v>7.8343900695435603E-3</v>
      </c>
      <c r="U10" s="2625">
        <v>0</v>
      </c>
      <c r="V10" s="2655"/>
      <c r="W10" s="2657"/>
      <c r="X10" s="2659"/>
      <c r="Y10" s="2661"/>
      <c r="Z10" s="2626">
        <v>9.1251175510655702E-3</v>
      </c>
      <c r="AA10" s="2627">
        <v>7.8287073600189199E-3</v>
      </c>
      <c r="AB10" s="2628">
        <v>1.0144958201544501E-2</v>
      </c>
      <c r="AC10" s="2629">
        <v>0</v>
      </c>
      <c r="AD10" s="2663"/>
      <c r="AE10" s="2630">
        <v>1.52954502236443E-2</v>
      </c>
      <c r="AF10" s="2631">
        <v>8.9674398165314004E-3</v>
      </c>
      <c r="AG10" s="2632">
        <v>6.2199756789108199E-3</v>
      </c>
      <c r="AH10" s="2633">
        <v>2.56830466763357E-2</v>
      </c>
      <c r="AI10" s="2634">
        <v>1.1648220182875301E-2</v>
      </c>
      <c r="AJ10" s="2635">
        <v>1.0321670582854299E-2</v>
      </c>
      <c r="AK10" s="2636">
        <v>2.6095764141812201E-2</v>
      </c>
      <c r="AL10" s="2637">
        <v>1.25349498566215E-2</v>
      </c>
      <c r="AM10" s="2638">
        <v>9.2065403556975105E-3</v>
      </c>
      <c r="AN10" s="2639">
        <v>1.11836674622625E-2</v>
      </c>
      <c r="AO10" s="2640">
        <v>0</v>
      </c>
      <c r="AP10" s="2665"/>
      <c r="AQ10" s="2641">
        <v>9.1297236383880796E-3</v>
      </c>
      <c r="AR10" s="2642">
        <v>1.7894639962052799E-2</v>
      </c>
      <c r="AS10" s="2643">
        <v>1.20019386146948E-2</v>
      </c>
      <c r="AT10" s="2644">
        <v>0</v>
      </c>
      <c r="AU10" s="2645">
        <v>5.7778782780533999E-3</v>
      </c>
      <c r="AV10" s="2646">
        <v>6.5273519525417796E-3</v>
      </c>
      <c r="AW10" s="2647">
        <v>1.81198229023222E-2</v>
      </c>
      <c r="AX10" s="2648">
        <v>0</v>
      </c>
      <c r="AY10" s="2649">
        <v>0</v>
      </c>
      <c r="AZ10" s="2650">
        <v>2.3762350172963499E-2</v>
      </c>
    </row>
    <row r="11" spans="1:52" ht="17" x14ac:dyDescent="0.2">
      <c r="A11" s="2718" t="s">
        <v>65</v>
      </c>
      <c r="B11" s="2653">
        <v>2.9578917958941599E-2</v>
      </c>
      <c r="C11" s="2654">
        <v>4.5588618251658303E-2</v>
      </c>
      <c r="D11" s="2654">
        <v>1.60758292735876E-2</v>
      </c>
      <c r="E11" s="2654">
        <v>4.0019062628207598E-2</v>
      </c>
      <c r="F11" s="2654">
        <v>3.7175449949907298E-2</v>
      </c>
      <c r="G11" s="2654">
        <v>4.4197340989635903E-2</v>
      </c>
      <c r="H11" s="2654">
        <v>2.0961789524997401E-2</v>
      </c>
      <c r="I11" s="2654">
        <v>8.5064372580966503E-3</v>
      </c>
      <c r="J11" s="2654">
        <v>4.3216717610550397E-2</v>
      </c>
      <c r="K11" s="2654">
        <v>3.3148481033470401E-2</v>
      </c>
      <c r="L11" s="2654">
        <v>1.9812901572240301E-2</v>
      </c>
      <c r="M11" s="2654">
        <v>1.7554275244188299E-2</v>
      </c>
      <c r="N11" s="2654">
        <v>1.3759762346436499E-2</v>
      </c>
      <c r="O11" s="2654">
        <v>6.3128465972324493E-2</v>
      </c>
      <c r="P11" s="2654">
        <v>3.1957330711444201E-2</v>
      </c>
      <c r="Q11" s="2654">
        <v>7.2695212322662198E-2</v>
      </c>
      <c r="R11" s="2654">
        <v>3.3945928311314703E-2</v>
      </c>
      <c r="S11" s="2654">
        <v>1.7211289325013299E-2</v>
      </c>
      <c r="T11" s="2654">
        <v>3.2157952381389299E-2</v>
      </c>
      <c r="U11" s="2654">
        <v>2.8761936799706799E-2</v>
      </c>
      <c r="V11" s="2656"/>
      <c r="W11" s="2658"/>
      <c r="X11" s="2660"/>
      <c r="Y11" s="2662"/>
      <c r="Z11" s="2654">
        <v>2.63392178013802E-2</v>
      </c>
      <c r="AA11" s="2654">
        <v>1.6373887431975199E-2</v>
      </c>
      <c r="AB11" s="2654">
        <v>3.6998835321316703E-2</v>
      </c>
      <c r="AC11" s="2654">
        <v>0</v>
      </c>
      <c r="AD11" s="2664"/>
      <c r="AE11" s="2654">
        <v>2.3685211366586498E-2</v>
      </c>
      <c r="AF11" s="2654">
        <v>5.1352897824285801E-2</v>
      </c>
      <c r="AG11" s="2654">
        <v>2.4084863455817201E-2</v>
      </c>
      <c r="AH11" s="2654">
        <v>2.0769316912353199E-2</v>
      </c>
      <c r="AI11" s="2654">
        <v>6.7667894318118302E-2</v>
      </c>
      <c r="AJ11" s="2654">
        <v>2.5973543257837201E-2</v>
      </c>
      <c r="AK11" s="2654">
        <v>0</v>
      </c>
      <c r="AL11" s="2654">
        <v>3.00304576827711E-2</v>
      </c>
      <c r="AM11" s="2654">
        <v>3.0661658638672699E-2</v>
      </c>
      <c r="AN11" s="2654">
        <v>2.91736254641865E-2</v>
      </c>
      <c r="AO11" s="2654">
        <v>1.8890376167644801E-2</v>
      </c>
      <c r="AP11" s="2666"/>
      <c r="AQ11" s="2654">
        <v>2.3850084764598899E-2</v>
      </c>
      <c r="AR11" s="2654">
        <v>6.46631126592047E-2</v>
      </c>
      <c r="AS11" s="2654">
        <v>5.3531003621382203E-2</v>
      </c>
      <c r="AT11" s="2654">
        <v>4.86775334575337E-2</v>
      </c>
      <c r="AU11" s="2654">
        <v>2.9514616440561501E-2</v>
      </c>
      <c r="AV11" s="2654">
        <v>5.0392674076025802E-2</v>
      </c>
      <c r="AW11" s="2654">
        <v>1.8444588987273101E-2</v>
      </c>
      <c r="AX11" s="2654">
        <v>1.70803556986018E-2</v>
      </c>
      <c r="AY11" s="2654">
        <v>4.13974261210453E-2</v>
      </c>
      <c r="AZ11" s="2651">
        <v>7.1824212136843996E-3</v>
      </c>
    </row>
    <row r="12" spans="1:52" ht="17" x14ac:dyDescent="0.2">
      <c r="A12" s="2718" t="s">
        <v>66</v>
      </c>
      <c r="B12" s="2653">
        <v>0.142903574792139</v>
      </c>
      <c r="C12" s="2654">
        <v>0.17162286145265701</v>
      </c>
      <c r="D12" s="2654">
        <v>0.11868081810921099</v>
      </c>
      <c r="E12" s="2654">
        <v>0.21320930838100699</v>
      </c>
      <c r="F12" s="2654">
        <v>0.15936374564771499</v>
      </c>
      <c r="G12" s="2654">
        <v>0.127701517656087</v>
      </c>
      <c r="H12" s="2654">
        <v>0.10739054667483799</v>
      </c>
      <c r="I12" s="2654">
        <v>0.112482420676333</v>
      </c>
      <c r="J12" s="2654">
        <v>0.14611550855321001</v>
      </c>
      <c r="K12" s="2654">
        <v>0.146879888173231</v>
      </c>
      <c r="L12" s="2654">
        <v>0.123868459527312</v>
      </c>
      <c r="M12" s="2654">
        <v>0.15912270053025501</v>
      </c>
      <c r="N12" s="2654">
        <v>0.14229312983606901</v>
      </c>
      <c r="O12" s="2654">
        <v>0.159801607467107</v>
      </c>
      <c r="P12" s="2654">
        <v>0.14910465666582301</v>
      </c>
      <c r="Q12" s="2654">
        <v>8.1593339704461199E-2</v>
      </c>
      <c r="R12" s="2654">
        <v>0.13968891329185201</v>
      </c>
      <c r="S12" s="2654">
        <v>0.15901619783882801</v>
      </c>
      <c r="T12" s="2654">
        <v>0.116261697990602</v>
      </c>
      <c r="U12" s="2654">
        <v>0.18265461727052901</v>
      </c>
      <c r="V12" s="2656"/>
      <c r="W12" s="2658"/>
      <c r="X12" s="2660"/>
      <c r="Y12" s="2662"/>
      <c r="Z12" s="2654">
        <v>0.14884255417721201</v>
      </c>
      <c r="AA12" s="2654">
        <v>0.13104636511425599</v>
      </c>
      <c r="AB12" s="2654">
        <v>0.14864731953002699</v>
      </c>
      <c r="AC12" s="2654">
        <v>0.12600542208858501</v>
      </c>
      <c r="AD12" s="2664"/>
      <c r="AE12" s="2654">
        <v>0.18108159502608501</v>
      </c>
      <c r="AF12" s="2654">
        <v>0.19475869393061301</v>
      </c>
      <c r="AG12" s="2654">
        <v>0.152956790378247</v>
      </c>
      <c r="AH12" s="2654">
        <v>0.24290459060901301</v>
      </c>
      <c r="AI12" s="2654">
        <v>0.17338664123362901</v>
      </c>
      <c r="AJ12" s="2654">
        <v>0.12670742333772</v>
      </c>
      <c r="AK12" s="2654">
        <v>0.155535676674737</v>
      </c>
      <c r="AL12" s="2654">
        <v>0.145322648185226</v>
      </c>
      <c r="AM12" s="2654">
        <v>0.16062386433579201</v>
      </c>
      <c r="AN12" s="2654">
        <v>0.13877655274501899</v>
      </c>
      <c r="AO12" s="2654">
        <v>9.2734108039299698E-2</v>
      </c>
      <c r="AP12" s="2666"/>
      <c r="AQ12" s="2654">
        <v>0.141638345601247</v>
      </c>
      <c r="AR12" s="2654">
        <v>0.160614234437058</v>
      </c>
      <c r="AS12" s="2654">
        <v>0.121111416956777</v>
      </c>
      <c r="AT12" s="2654">
        <v>0.14752389717634901</v>
      </c>
      <c r="AU12" s="2654">
        <v>0.13728805331648899</v>
      </c>
      <c r="AV12" s="2654">
        <v>0.12838506111922801</v>
      </c>
      <c r="AW12" s="2654">
        <v>0.153005801172132</v>
      </c>
      <c r="AX12" s="2654">
        <v>0.101831478662646</v>
      </c>
      <c r="AY12" s="2654">
        <v>0.245385811086126</v>
      </c>
      <c r="AZ12" s="2651">
        <v>0.14726627358387101</v>
      </c>
    </row>
    <row r="13" spans="1:52" ht="17" x14ac:dyDescent="0.2">
      <c r="A13" s="2718" t="s">
        <v>67</v>
      </c>
      <c r="B13" s="2653">
        <v>0.81814245526191898</v>
      </c>
      <c r="C13" s="2654">
        <v>0.77251794566087795</v>
      </c>
      <c r="D13" s="2654">
        <v>0.85662361281668697</v>
      </c>
      <c r="E13" s="2654">
        <v>0.74248454677436104</v>
      </c>
      <c r="F13" s="2654">
        <v>0.78386761381950398</v>
      </c>
      <c r="G13" s="2654">
        <v>0.823127906372076</v>
      </c>
      <c r="H13" s="2654">
        <v>0.85773046064209102</v>
      </c>
      <c r="I13" s="2654">
        <v>0.87901114206556996</v>
      </c>
      <c r="J13" s="2654">
        <v>0.80230414771505398</v>
      </c>
      <c r="K13" s="2654">
        <v>0.81232145245938203</v>
      </c>
      <c r="L13" s="2654">
        <v>0.84236113032878901</v>
      </c>
      <c r="M13" s="2654">
        <v>0.81598144907778902</v>
      </c>
      <c r="N13" s="2654">
        <v>0.83975550532929</v>
      </c>
      <c r="O13" s="2654">
        <v>0.76877961363165004</v>
      </c>
      <c r="P13" s="2654">
        <v>0.77789334145336297</v>
      </c>
      <c r="Q13" s="2654">
        <v>0.83548117567687896</v>
      </c>
      <c r="R13" s="2654">
        <v>0.81623570077871899</v>
      </c>
      <c r="S13" s="2654">
        <v>0.81098166500401403</v>
      </c>
      <c r="T13" s="2654">
        <v>0.84374595955846499</v>
      </c>
      <c r="U13" s="2654">
        <v>0.78858344592976404</v>
      </c>
      <c r="V13" s="2656"/>
      <c r="W13" s="2658"/>
      <c r="X13" s="2660"/>
      <c r="Y13" s="2662"/>
      <c r="Z13" s="2654">
        <v>0.81569311047034299</v>
      </c>
      <c r="AA13" s="2654">
        <v>0.84475104009375002</v>
      </c>
      <c r="AB13" s="2654">
        <v>0.80420888694711201</v>
      </c>
      <c r="AC13" s="2654">
        <v>0.87399457791141499</v>
      </c>
      <c r="AD13" s="2664"/>
      <c r="AE13" s="2654">
        <v>0.77993774338368405</v>
      </c>
      <c r="AF13" s="2654">
        <v>0.74492096842856903</v>
      </c>
      <c r="AG13" s="2654">
        <v>0.81673837048702502</v>
      </c>
      <c r="AH13" s="2654">
        <v>0.71064304580229798</v>
      </c>
      <c r="AI13" s="2654">
        <v>0.74729724426537703</v>
      </c>
      <c r="AJ13" s="2654">
        <v>0.83699736282158899</v>
      </c>
      <c r="AK13" s="2654">
        <v>0.81836855918345097</v>
      </c>
      <c r="AL13" s="2654">
        <v>0.81211194427538203</v>
      </c>
      <c r="AM13" s="2654">
        <v>0.79950793666983799</v>
      </c>
      <c r="AN13" s="2654">
        <v>0.82086615432853205</v>
      </c>
      <c r="AO13" s="2654">
        <v>0.88837551579305596</v>
      </c>
      <c r="AP13" s="2666"/>
      <c r="AQ13" s="2654">
        <v>0.82538184599576603</v>
      </c>
      <c r="AR13" s="2654">
        <v>0.756828012941685</v>
      </c>
      <c r="AS13" s="2654">
        <v>0.81335564080714595</v>
      </c>
      <c r="AT13" s="2654">
        <v>0.80379856936611704</v>
      </c>
      <c r="AU13" s="2654">
        <v>0.82741945196489597</v>
      </c>
      <c r="AV13" s="2654">
        <v>0.81469491285220397</v>
      </c>
      <c r="AW13" s="2654">
        <v>0.81042978693827195</v>
      </c>
      <c r="AX13" s="2654">
        <v>0.88108816563875203</v>
      </c>
      <c r="AY13" s="2654">
        <v>0.71321676279282797</v>
      </c>
      <c r="AZ13" s="2651">
        <v>0.82178895502948102</v>
      </c>
    </row>
    <row r="14" spans="1:52" ht="17" x14ac:dyDescent="0.2">
      <c r="A14" s="2719" t="s">
        <v>68</v>
      </c>
      <c r="B14" s="2717">
        <v>1521</v>
      </c>
      <c r="C14" s="2667">
        <v>661</v>
      </c>
      <c r="D14" s="2668">
        <v>860</v>
      </c>
      <c r="E14" s="2669">
        <v>254</v>
      </c>
      <c r="F14" s="2670">
        <v>375</v>
      </c>
      <c r="G14" s="2671">
        <v>241</v>
      </c>
      <c r="H14" s="2672">
        <v>297</v>
      </c>
      <c r="I14" s="2673">
        <v>354</v>
      </c>
      <c r="J14" s="2674">
        <v>242</v>
      </c>
      <c r="K14" s="2675">
        <v>575</v>
      </c>
      <c r="L14" s="2676">
        <v>427</v>
      </c>
      <c r="M14" s="2677">
        <v>277</v>
      </c>
      <c r="N14" s="2678">
        <v>1043</v>
      </c>
      <c r="O14" s="2679">
        <v>236</v>
      </c>
      <c r="P14" s="2680">
        <v>148</v>
      </c>
      <c r="Q14" s="2681">
        <v>93</v>
      </c>
      <c r="R14" s="2682">
        <v>872</v>
      </c>
      <c r="S14" s="2683">
        <v>261</v>
      </c>
      <c r="T14" s="2684">
        <v>257</v>
      </c>
      <c r="U14" s="2685">
        <v>90</v>
      </c>
      <c r="V14" s="2686">
        <v>18</v>
      </c>
      <c r="W14" s="2687">
        <v>9</v>
      </c>
      <c r="X14" s="2688">
        <v>6</v>
      </c>
      <c r="Y14" s="2689">
        <v>8</v>
      </c>
      <c r="Z14" s="2690">
        <v>473</v>
      </c>
      <c r="AA14" s="2691">
        <v>512</v>
      </c>
      <c r="AB14" s="2692">
        <v>421</v>
      </c>
      <c r="AC14" s="2693">
        <v>52</v>
      </c>
      <c r="AD14" s="2694">
        <v>20</v>
      </c>
      <c r="AE14" s="2695">
        <v>43</v>
      </c>
      <c r="AF14" s="2696">
        <v>114</v>
      </c>
      <c r="AG14" s="2697">
        <v>169</v>
      </c>
      <c r="AH14" s="2698">
        <v>79</v>
      </c>
      <c r="AI14" s="2699">
        <v>80</v>
      </c>
      <c r="AJ14" s="2700">
        <v>1069</v>
      </c>
      <c r="AK14" s="2701">
        <v>44</v>
      </c>
      <c r="AL14" s="2702">
        <v>506</v>
      </c>
      <c r="AM14" s="2703">
        <v>611</v>
      </c>
      <c r="AN14" s="2704">
        <v>191</v>
      </c>
      <c r="AO14" s="2705">
        <v>203</v>
      </c>
      <c r="AP14" s="2706">
        <v>10</v>
      </c>
      <c r="AQ14" s="2707">
        <v>1201</v>
      </c>
      <c r="AR14" s="2708">
        <v>61</v>
      </c>
      <c r="AS14" s="2709">
        <v>143</v>
      </c>
      <c r="AT14" s="2710">
        <v>112</v>
      </c>
      <c r="AU14" s="2711">
        <v>295</v>
      </c>
      <c r="AV14" s="2712">
        <v>409</v>
      </c>
      <c r="AW14" s="2713">
        <v>338</v>
      </c>
      <c r="AX14" s="2714">
        <v>202</v>
      </c>
      <c r="AY14" s="2715">
        <v>118</v>
      </c>
      <c r="AZ14" s="2716">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139</v>
      </c>
    </row>
    <row r="8" spans="1:52" ht="17" x14ac:dyDescent="0.2">
      <c r="A8" s="88" t="s">
        <v>140</v>
      </c>
    </row>
    <row r="9" spans="1:52" ht="51" x14ac:dyDescent="0.2">
      <c r="A9" s="99" t="s">
        <v>63</v>
      </c>
    </row>
    <row r="10" spans="1:52" ht="17" x14ac:dyDescent="0.2">
      <c r="A10" s="2831" t="s">
        <v>64</v>
      </c>
      <c r="B10" s="2765">
        <v>1.2564567136276E-2</v>
      </c>
      <c r="C10" s="2720">
        <v>1.7586542009838502E-2</v>
      </c>
      <c r="D10" s="2721">
        <v>8.35153262545087E-3</v>
      </c>
      <c r="E10" s="2722">
        <v>1.19959479205234E-2</v>
      </c>
      <c r="F10" s="2723">
        <v>3.2462285998501102E-2</v>
      </c>
      <c r="G10" s="2724">
        <v>0</v>
      </c>
      <c r="H10" s="2725">
        <v>1.06497812183873E-2</v>
      </c>
      <c r="I10" s="2726">
        <v>0</v>
      </c>
      <c r="J10" s="2727">
        <v>1.79366440568344E-2</v>
      </c>
      <c r="K10" s="2728">
        <v>1.2228567715691301E-2</v>
      </c>
      <c r="L10" s="2729">
        <v>6.1028953813810497E-3</v>
      </c>
      <c r="M10" s="2730">
        <v>1.52518253296068E-2</v>
      </c>
      <c r="N10" s="2731">
        <v>6.3189719852986704E-3</v>
      </c>
      <c r="O10" s="2732">
        <v>2.5737489931196799E-2</v>
      </c>
      <c r="P10" s="2733">
        <v>3.0521274077131798E-2</v>
      </c>
      <c r="Q10" s="2734">
        <v>0</v>
      </c>
      <c r="R10" s="2735">
        <v>1.1896057935808399E-2</v>
      </c>
      <c r="S10" s="2736">
        <v>1.1305194952309699E-2</v>
      </c>
      <c r="T10" s="2737">
        <v>1.8929992190555502E-2</v>
      </c>
      <c r="U10" s="2738">
        <v>0</v>
      </c>
      <c r="V10" s="2768"/>
      <c r="W10" s="2770"/>
      <c r="X10" s="2772"/>
      <c r="Y10" s="2774"/>
      <c r="Z10" s="2739">
        <v>1.14095269647853E-2</v>
      </c>
      <c r="AA10" s="2740">
        <v>7.9041354207080895E-3</v>
      </c>
      <c r="AB10" s="2741">
        <v>1.22584841412557E-2</v>
      </c>
      <c r="AC10" s="2742">
        <v>0</v>
      </c>
      <c r="AD10" s="2776"/>
      <c r="AE10" s="2743">
        <v>1.52954502236443E-2</v>
      </c>
      <c r="AF10" s="2744">
        <v>2.7301482671647101E-2</v>
      </c>
      <c r="AG10" s="2745">
        <v>6.2590339042185696E-3</v>
      </c>
      <c r="AH10" s="2746">
        <v>3.5480073520020902E-2</v>
      </c>
      <c r="AI10" s="2747">
        <v>4.5320436056087501E-2</v>
      </c>
      <c r="AJ10" s="2748">
        <v>9.6896078179161595E-3</v>
      </c>
      <c r="AK10" s="2749">
        <v>2.6095764141812201E-2</v>
      </c>
      <c r="AL10" s="2750">
        <v>1.1909187842645099E-2</v>
      </c>
      <c r="AM10" s="2751">
        <v>1.31397837685656E-2</v>
      </c>
      <c r="AN10" s="2752">
        <v>2.62823917360413E-2</v>
      </c>
      <c r="AO10" s="2753">
        <v>0</v>
      </c>
      <c r="AP10" s="2778"/>
      <c r="AQ10" s="2754">
        <v>1.0383383726831501E-2</v>
      </c>
      <c r="AR10" s="2755">
        <v>5.4827998782292303E-2</v>
      </c>
      <c r="AS10" s="2756">
        <v>1.68220914567517E-2</v>
      </c>
      <c r="AT10" s="2757">
        <v>0</v>
      </c>
      <c r="AU10" s="2758">
        <v>1.39515050780495E-2</v>
      </c>
      <c r="AV10" s="2759">
        <v>1.4557863271166999E-2</v>
      </c>
      <c r="AW10" s="2760">
        <v>1.47234373970879E-2</v>
      </c>
      <c r="AX10" s="2761">
        <v>5.3524842079940901E-3</v>
      </c>
      <c r="AY10" s="2762">
        <v>0</v>
      </c>
      <c r="AZ10" s="2763">
        <v>1.7917484719333999E-2</v>
      </c>
    </row>
    <row r="11" spans="1:52" ht="17" x14ac:dyDescent="0.2">
      <c r="A11" s="2831" t="s">
        <v>65</v>
      </c>
      <c r="B11" s="2766">
        <v>2.4302812033376898E-2</v>
      </c>
      <c r="C11" s="2767">
        <v>2.3275481167824099E-2</v>
      </c>
      <c r="D11" s="2767">
        <v>2.5164660310116702E-2</v>
      </c>
      <c r="E11" s="2767">
        <v>2.1694129370187502E-2</v>
      </c>
      <c r="F11" s="2767">
        <v>3.7907675934282202E-2</v>
      </c>
      <c r="G11" s="2767">
        <v>3.1611400621181597E-2</v>
      </c>
      <c r="H11" s="2767">
        <v>2.34413030497879E-2</v>
      </c>
      <c r="I11" s="2767">
        <v>4.5407147772606599E-3</v>
      </c>
      <c r="J11" s="2767">
        <v>2.1443575100517601E-2</v>
      </c>
      <c r="K11" s="2767">
        <v>3.0594751365714101E-2</v>
      </c>
      <c r="L11" s="2767">
        <v>2.6866793165338E-2</v>
      </c>
      <c r="M11" s="2767">
        <v>1.20570832481624E-2</v>
      </c>
      <c r="N11" s="2767">
        <v>1.2318262404316299E-2</v>
      </c>
      <c r="O11" s="2767">
        <v>3.8333954016630097E-2</v>
      </c>
      <c r="P11" s="2767">
        <v>3.7611014320316202E-2</v>
      </c>
      <c r="Q11" s="2767">
        <v>7.5327324737673604E-2</v>
      </c>
      <c r="R11" s="2767">
        <v>2.2761897834173799E-2</v>
      </c>
      <c r="S11" s="2767">
        <v>4.12447042298194E-2</v>
      </c>
      <c r="T11" s="2767">
        <v>1.2568944400214801E-2</v>
      </c>
      <c r="U11" s="2767">
        <v>3.1013122821635E-2</v>
      </c>
      <c r="V11" s="2769"/>
      <c r="W11" s="2771"/>
      <c r="X11" s="2773"/>
      <c r="Y11" s="2775"/>
      <c r="Z11" s="2767">
        <v>2.01124040205269E-2</v>
      </c>
      <c r="AA11" s="2767">
        <v>1.3001014157576001E-2</v>
      </c>
      <c r="AB11" s="2767">
        <v>3.3700512799108698E-2</v>
      </c>
      <c r="AC11" s="2767">
        <v>2.01584196386498E-2</v>
      </c>
      <c r="AD11" s="2777"/>
      <c r="AE11" s="2767">
        <v>0</v>
      </c>
      <c r="AF11" s="2767">
        <v>6.3207862416860106E-2</v>
      </c>
      <c r="AG11" s="2767">
        <v>1.41194092034317E-2</v>
      </c>
      <c r="AH11" s="2767">
        <v>2.8229411340074499E-2</v>
      </c>
      <c r="AI11" s="2767">
        <v>5.9697871687630303E-3</v>
      </c>
      <c r="AJ11" s="2767">
        <v>2.18655875763549E-2</v>
      </c>
      <c r="AK11" s="2767">
        <v>4.62964935074155E-2</v>
      </c>
      <c r="AL11" s="2767">
        <v>2.6112080923219198E-2</v>
      </c>
      <c r="AM11" s="2767">
        <v>3.2593456884234102E-2</v>
      </c>
      <c r="AN11" s="2767">
        <v>9.5071571632421893E-3</v>
      </c>
      <c r="AO11" s="2767">
        <v>9.4651741038576098E-3</v>
      </c>
      <c r="AP11" s="2779"/>
      <c r="AQ11" s="2767">
        <v>1.97115418980836E-2</v>
      </c>
      <c r="AR11" s="2767">
        <v>4.5610234408739202E-2</v>
      </c>
      <c r="AS11" s="2767">
        <v>4.7914506694370203E-2</v>
      </c>
      <c r="AT11" s="2767">
        <v>1.9907251151926399E-2</v>
      </c>
      <c r="AU11" s="2767">
        <v>1.3261233463472801E-2</v>
      </c>
      <c r="AV11" s="2767">
        <v>3.8864835442584497E-2</v>
      </c>
      <c r="AW11" s="2767">
        <v>1.8883478481515201E-2</v>
      </c>
      <c r="AX11" s="2767">
        <v>2.1273584318735099E-2</v>
      </c>
      <c r="AY11" s="2767">
        <v>3.1991058802223901E-2</v>
      </c>
      <c r="AZ11" s="2764">
        <v>1.9268889833328799E-2</v>
      </c>
    </row>
    <row r="12" spans="1:52" ht="17" x14ac:dyDescent="0.2">
      <c r="A12" s="2831" t="s">
        <v>66</v>
      </c>
      <c r="B12" s="2766">
        <v>6.9016693014366998E-2</v>
      </c>
      <c r="C12" s="2767">
        <v>6.5267692090737503E-2</v>
      </c>
      <c r="D12" s="2767">
        <v>7.21618043839031E-2</v>
      </c>
      <c r="E12" s="2767">
        <v>5.4612228187469601E-2</v>
      </c>
      <c r="F12" s="2767">
        <v>5.6606198732226401E-2</v>
      </c>
      <c r="G12" s="2767">
        <v>9.5031965168445504E-2</v>
      </c>
      <c r="H12" s="2767">
        <v>5.5743492647272901E-2</v>
      </c>
      <c r="I12" s="2767">
        <v>8.6935800513714495E-2</v>
      </c>
      <c r="J12" s="2767">
        <v>9.4015343571265605E-2</v>
      </c>
      <c r="K12" s="2767">
        <v>6.0778188741731597E-2</v>
      </c>
      <c r="L12" s="2767">
        <v>5.63604475750474E-2</v>
      </c>
      <c r="M12" s="2767">
        <v>6.8524364500763907E-2</v>
      </c>
      <c r="N12" s="2767">
        <v>5.27246164852265E-2</v>
      </c>
      <c r="O12" s="2767">
        <v>0.114883687357033</v>
      </c>
      <c r="P12" s="2767">
        <v>6.9030722814770698E-2</v>
      </c>
      <c r="Q12" s="2767">
        <v>8.0498235068875795E-2</v>
      </c>
      <c r="R12" s="2767">
        <v>5.4712528567827802E-2</v>
      </c>
      <c r="S12" s="2767">
        <v>0.106461783607845</v>
      </c>
      <c r="T12" s="2767">
        <v>8.0628822714640502E-2</v>
      </c>
      <c r="U12" s="2767">
        <v>6.1631926072877798E-2</v>
      </c>
      <c r="V12" s="2769"/>
      <c r="W12" s="2771"/>
      <c r="X12" s="2773"/>
      <c r="Y12" s="2775"/>
      <c r="Z12" s="2767">
        <v>5.1591348186075602E-2</v>
      </c>
      <c r="AA12" s="2767">
        <v>6.5753539792340707E-2</v>
      </c>
      <c r="AB12" s="2767">
        <v>7.3505456678735898E-2</v>
      </c>
      <c r="AC12" s="2767">
        <v>0.103596978480958</v>
      </c>
      <c r="AD12" s="2777"/>
      <c r="AE12" s="2767">
        <v>0.17859298393564299</v>
      </c>
      <c r="AF12" s="2767">
        <v>7.3662093684340596E-2</v>
      </c>
      <c r="AG12" s="2767">
        <v>0.100219305812754</v>
      </c>
      <c r="AH12" s="2767">
        <v>7.6382526223436401E-2</v>
      </c>
      <c r="AI12" s="2767">
        <v>0.117387183509117</v>
      </c>
      <c r="AJ12" s="2767">
        <v>5.6828909464615003E-2</v>
      </c>
      <c r="AK12" s="2767">
        <v>0.14462122449172801</v>
      </c>
      <c r="AL12" s="2767">
        <v>6.25596119912811E-2</v>
      </c>
      <c r="AM12" s="2767">
        <v>7.7253972994756004E-2</v>
      </c>
      <c r="AN12" s="2767">
        <v>5.8438968412924903E-2</v>
      </c>
      <c r="AO12" s="2767">
        <v>6.7640378729955E-2</v>
      </c>
      <c r="AP12" s="2779"/>
      <c r="AQ12" s="2767">
        <v>6.7816132287643896E-2</v>
      </c>
      <c r="AR12" s="2767">
        <v>0.15252638956736</v>
      </c>
      <c r="AS12" s="2767">
        <v>6.0929220955815301E-2</v>
      </c>
      <c r="AT12" s="2767">
        <v>9.0994381245641694E-3</v>
      </c>
      <c r="AU12" s="2767">
        <v>9.4614451757752904E-2</v>
      </c>
      <c r="AV12" s="2767">
        <v>7.6774388071701893E-2</v>
      </c>
      <c r="AW12" s="2767">
        <v>5.1001933724044102E-2</v>
      </c>
      <c r="AX12" s="2767">
        <v>6.0410903223933297E-2</v>
      </c>
      <c r="AY12" s="2767">
        <v>4.9692357814803897E-2</v>
      </c>
      <c r="AZ12" s="2764">
        <v>5.90223026048649E-2</v>
      </c>
    </row>
    <row r="13" spans="1:52" ht="17" x14ac:dyDescent="0.2">
      <c r="A13" s="2831" t="s">
        <v>67</v>
      </c>
      <c r="B13" s="2766">
        <v>0.89411592781598004</v>
      </c>
      <c r="C13" s="2767">
        <v>0.89387028473160002</v>
      </c>
      <c r="D13" s="2767">
        <v>0.89432200268052897</v>
      </c>
      <c r="E13" s="2767">
        <v>0.91169769452182003</v>
      </c>
      <c r="F13" s="2767">
        <v>0.87302383933498995</v>
      </c>
      <c r="G13" s="2767">
        <v>0.87335663421037302</v>
      </c>
      <c r="H13" s="2767">
        <v>0.91016542308455195</v>
      </c>
      <c r="I13" s="2767">
        <v>0.908523484709025</v>
      </c>
      <c r="J13" s="2767">
        <v>0.86660443727138203</v>
      </c>
      <c r="K13" s="2767">
        <v>0.89639849217686296</v>
      </c>
      <c r="L13" s="2767">
        <v>0.91066986387823301</v>
      </c>
      <c r="M13" s="2767">
        <v>0.90416672692146705</v>
      </c>
      <c r="N13" s="2767">
        <v>0.92863814912515896</v>
      </c>
      <c r="O13" s="2767">
        <v>0.82104486869514104</v>
      </c>
      <c r="P13" s="2767">
        <v>0.86283698878778103</v>
      </c>
      <c r="Q13" s="2767">
        <v>0.844174440193451</v>
      </c>
      <c r="R13" s="2767">
        <v>0.91062951566218997</v>
      </c>
      <c r="S13" s="2767">
        <v>0.84098831721002598</v>
      </c>
      <c r="T13" s="2767">
        <v>0.88787224069458903</v>
      </c>
      <c r="U13" s="2767">
        <v>0.90735495110548703</v>
      </c>
      <c r="V13" s="2769"/>
      <c r="W13" s="2771"/>
      <c r="X13" s="2773"/>
      <c r="Y13" s="2775"/>
      <c r="Z13" s="2767">
        <v>0.916886720828612</v>
      </c>
      <c r="AA13" s="2767">
        <v>0.91334131062937496</v>
      </c>
      <c r="AB13" s="2767">
        <v>0.88053554638090004</v>
      </c>
      <c r="AC13" s="2767">
        <v>0.87624460188039199</v>
      </c>
      <c r="AD13" s="2777"/>
      <c r="AE13" s="2767">
        <v>0.80611156584071197</v>
      </c>
      <c r="AF13" s="2767">
        <v>0.83582856122715199</v>
      </c>
      <c r="AG13" s="2767">
        <v>0.87940225107959502</v>
      </c>
      <c r="AH13" s="2767">
        <v>0.85990798891646802</v>
      </c>
      <c r="AI13" s="2767">
        <v>0.83132259326603297</v>
      </c>
      <c r="AJ13" s="2767">
        <v>0.91161589514111396</v>
      </c>
      <c r="AK13" s="2767">
        <v>0.78298651785904505</v>
      </c>
      <c r="AL13" s="2767">
        <v>0.899419119242855</v>
      </c>
      <c r="AM13" s="2767">
        <v>0.87701278635244395</v>
      </c>
      <c r="AN13" s="2767">
        <v>0.90577148268779195</v>
      </c>
      <c r="AO13" s="2767">
        <v>0.92289444716618696</v>
      </c>
      <c r="AP13" s="2779"/>
      <c r="AQ13" s="2767">
        <v>0.90208894208744095</v>
      </c>
      <c r="AR13" s="2767">
        <v>0.74703537724160896</v>
      </c>
      <c r="AS13" s="2767">
        <v>0.87433418089306303</v>
      </c>
      <c r="AT13" s="2767">
        <v>0.97099331072350903</v>
      </c>
      <c r="AU13" s="2767">
        <v>0.87817280970072498</v>
      </c>
      <c r="AV13" s="2767">
        <v>0.86980291321454695</v>
      </c>
      <c r="AW13" s="2767">
        <v>0.91539115039735297</v>
      </c>
      <c r="AX13" s="2767">
        <v>0.91296302824933695</v>
      </c>
      <c r="AY13" s="2767">
        <v>0.91831658338297195</v>
      </c>
      <c r="AZ13" s="2764">
        <v>0.90379132284247199</v>
      </c>
    </row>
    <row r="14" spans="1:52" ht="17" x14ac:dyDescent="0.2">
      <c r="A14" s="2832" t="s">
        <v>68</v>
      </c>
      <c r="B14" s="2830">
        <v>1519</v>
      </c>
      <c r="C14" s="2780">
        <v>659</v>
      </c>
      <c r="D14" s="2781">
        <v>860</v>
      </c>
      <c r="E14" s="2782">
        <v>253</v>
      </c>
      <c r="F14" s="2783">
        <v>375</v>
      </c>
      <c r="G14" s="2784">
        <v>241</v>
      </c>
      <c r="H14" s="2785">
        <v>297</v>
      </c>
      <c r="I14" s="2786">
        <v>353</v>
      </c>
      <c r="J14" s="2787">
        <v>242</v>
      </c>
      <c r="K14" s="2788">
        <v>574</v>
      </c>
      <c r="L14" s="2789">
        <v>426</v>
      </c>
      <c r="M14" s="2790">
        <v>277</v>
      </c>
      <c r="N14" s="2791">
        <v>1041</v>
      </c>
      <c r="O14" s="2792">
        <v>235</v>
      </c>
      <c r="P14" s="2793">
        <v>149</v>
      </c>
      <c r="Q14" s="2794">
        <v>93</v>
      </c>
      <c r="R14" s="2795">
        <v>871</v>
      </c>
      <c r="S14" s="2796">
        <v>261</v>
      </c>
      <c r="T14" s="2797">
        <v>256</v>
      </c>
      <c r="U14" s="2798">
        <v>90</v>
      </c>
      <c r="V14" s="2799">
        <v>18</v>
      </c>
      <c r="W14" s="2800">
        <v>9</v>
      </c>
      <c r="X14" s="2801">
        <v>6</v>
      </c>
      <c r="Y14" s="2802">
        <v>8</v>
      </c>
      <c r="Z14" s="2803">
        <v>471</v>
      </c>
      <c r="AA14" s="2804">
        <v>511</v>
      </c>
      <c r="AB14" s="2805">
        <v>422</v>
      </c>
      <c r="AC14" s="2806">
        <v>52</v>
      </c>
      <c r="AD14" s="2807">
        <v>20</v>
      </c>
      <c r="AE14" s="2808">
        <v>43</v>
      </c>
      <c r="AF14" s="2809">
        <v>114</v>
      </c>
      <c r="AG14" s="2810">
        <v>168</v>
      </c>
      <c r="AH14" s="2811">
        <v>78</v>
      </c>
      <c r="AI14" s="2812">
        <v>80</v>
      </c>
      <c r="AJ14" s="2813">
        <v>1069</v>
      </c>
      <c r="AK14" s="2814">
        <v>44</v>
      </c>
      <c r="AL14" s="2815">
        <v>505</v>
      </c>
      <c r="AM14" s="2816">
        <v>610</v>
      </c>
      <c r="AN14" s="2817">
        <v>191</v>
      </c>
      <c r="AO14" s="2818">
        <v>203</v>
      </c>
      <c r="AP14" s="2819">
        <v>10</v>
      </c>
      <c r="AQ14" s="2820">
        <v>1200</v>
      </c>
      <c r="AR14" s="2821">
        <v>61</v>
      </c>
      <c r="AS14" s="2822">
        <v>142</v>
      </c>
      <c r="AT14" s="2823">
        <v>112</v>
      </c>
      <c r="AU14" s="2824">
        <v>293</v>
      </c>
      <c r="AV14" s="2825">
        <v>410</v>
      </c>
      <c r="AW14" s="2826">
        <v>338</v>
      </c>
      <c r="AX14" s="2827">
        <v>202</v>
      </c>
      <c r="AY14" s="2828">
        <v>118</v>
      </c>
      <c r="AZ14" s="2829">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142</v>
      </c>
    </row>
    <row r="8" spans="1:52" ht="17" x14ac:dyDescent="0.2">
      <c r="A8" s="88" t="s">
        <v>143</v>
      </c>
    </row>
    <row r="9" spans="1:52" ht="51" x14ac:dyDescent="0.2">
      <c r="A9" s="99" t="s">
        <v>63</v>
      </c>
    </row>
    <row r="10" spans="1:52" ht="17" x14ac:dyDescent="0.2">
      <c r="A10" s="2944" t="s">
        <v>64</v>
      </c>
      <c r="B10" s="2878">
        <v>1.5052059539906E-2</v>
      </c>
      <c r="C10" s="2833">
        <v>1.5507827567593399E-2</v>
      </c>
      <c r="D10" s="2834">
        <v>1.4668201612031501E-2</v>
      </c>
      <c r="E10" s="2835">
        <v>6.2013815583537796E-3</v>
      </c>
      <c r="F10" s="2836">
        <v>1.7813404808158899E-2</v>
      </c>
      <c r="G10" s="2837">
        <v>1.15738807463634E-2</v>
      </c>
      <c r="H10" s="2838">
        <v>1.5072002839210801E-2</v>
      </c>
      <c r="I10" s="2839">
        <v>2.11118169699482E-2</v>
      </c>
      <c r="J10" s="2840">
        <v>1.70838298490394E-2</v>
      </c>
      <c r="K10" s="2841">
        <v>8.2367345671967296E-3</v>
      </c>
      <c r="L10" s="2842">
        <v>1.5701194950189099E-2</v>
      </c>
      <c r="M10" s="2843">
        <v>2.4689876685457E-2</v>
      </c>
      <c r="N10" s="2844">
        <v>1.1340264051543401E-2</v>
      </c>
      <c r="O10" s="2845">
        <v>2.3075400877347101E-2</v>
      </c>
      <c r="P10" s="2846">
        <v>1.90322404404757E-2</v>
      </c>
      <c r="Q10" s="2847">
        <v>1.8637157833430399E-2</v>
      </c>
      <c r="R10" s="2848">
        <v>2.03730318821406E-2</v>
      </c>
      <c r="S10" s="2849">
        <v>4.4379688041542298E-3</v>
      </c>
      <c r="T10" s="2850">
        <v>1.13303364900564E-2</v>
      </c>
      <c r="U10" s="2851">
        <v>0</v>
      </c>
      <c r="V10" s="2881"/>
      <c r="W10" s="2883"/>
      <c r="X10" s="2885"/>
      <c r="Y10" s="2887"/>
      <c r="Z10" s="2852">
        <v>1.6279742148280301E-2</v>
      </c>
      <c r="AA10" s="2853">
        <v>1.5608091605502999E-2</v>
      </c>
      <c r="AB10" s="2854">
        <v>1.1320072206937599E-2</v>
      </c>
      <c r="AC10" s="2855">
        <v>1.82449813041979E-2</v>
      </c>
      <c r="AD10" s="2889"/>
      <c r="AE10" s="2856">
        <v>1.52954502236443E-2</v>
      </c>
      <c r="AF10" s="2857">
        <v>2.6114063637237499E-2</v>
      </c>
      <c r="AG10" s="2858">
        <v>1.1597285944252E-2</v>
      </c>
      <c r="AH10" s="2859">
        <v>4.5455414525957499E-2</v>
      </c>
      <c r="AI10" s="2860">
        <v>4.5439356119210197E-2</v>
      </c>
      <c r="AJ10" s="2861">
        <v>1.1812560277263099E-2</v>
      </c>
      <c r="AK10" s="2862">
        <v>2.6095764141812201E-2</v>
      </c>
      <c r="AL10" s="2863">
        <v>1.18624659213586E-2</v>
      </c>
      <c r="AM10" s="2864">
        <v>1.55193788643876E-2</v>
      </c>
      <c r="AN10" s="2865">
        <v>2.5628638038013699E-2</v>
      </c>
      <c r="AO10" s="2866">
        <v>1.28412741036526E-2</v>
      </c>
      <c r="AP10" s="2891"/>
      <c r="AQ10" s="2867">
        <v>1.38289551832202E-2</v>
      </c>
      <c r="AR10" s="2868">
        <v>1.8262784161303801E-2</v>
      </c>
      <c r="AS10" s="2869">
        <v>2.5686644705869299E-2</v>
      </c>
      <c r="AT10" s="2870">
        <v>1.2462661823545201E-2</v>
      </c>
      <c r="AU10" s="2871">
        <v>1.31579917587043E-2</v>
      </c>
      <c r="AV10" s="2872">
        <v>5.2597772200872099E-3</v>
      </c>
      <c r="AW10" s="2873">
        <v>2.1357467601547799E-2</v>
      </c>
      <c r="AX10" s="2874">
        <v>1.2966450023434E-2</v>
      </c>
      <c r="AY10" s="2875">
        <v>8.5213023681923392E-3</v>
      </c>
      <c r="AZ10" s="2876">
        <v>3.7699719760840897E-2</v>
      </c>
    </row>
    <row r="11" spans="1:52" ht="17" x14ac:dyDescent="0.2">
      <c r="A11" s="2944" t="s">
        <v>65</v>
      </c>
      <c r="B11" s="2879">
        <v>5.6852582628738497E-2</v>
      </c>
      <c r="C11" s="2880">
        <v>8.2149075885412204E-2</v>
      </c>
      <c r="D11" s="2880">
        <v>3.5547315707606199E-2</v>
      </c>
      <c r="E11" s="2880">
        <v>5.3716509304885099E-2</v>
      </c>
      <c r="F11" s="2880">
        <v>5.5347125948053903E-2</v>
      </c>
      <c r="G11" s="2880">
        <v>5.3933441223327598E-2</v>
      </c>
      <c r="H11" s="2880">
        <v>6.6074684810941406E-2</v>
      </c>
      <c r="I11" s="2880">
        <v>5.5114470766512401E-2</v>
      </c>
      <c r="J11" s="2880">
        <v>5.0344667839766599E-2</v>
      </c>
      <c r="K11" s="2880">
        <v>6.5161761640911697E-2</v>
      </c>
      <c r="L11" s="2880">
        <v>4.6533046115616601E-2</v>
      </c>
      <c r="M11" s="2880">
        <v>6.5336657574380105E-2</v>
      </c>
      <c r="N11" s="2880">
        <v>5.4409486053911403E-2</v>
      </c>
      <c r="O11" s="2880">
        <v>6.4816353927719395E-2</v>
      </c>
      <c r="P11" s="2880">
        <v>3.7580054755935399E-2</v>
      </c>
      <c r="Q11" s="2880">
        <v>8.9003798007359997E-2</v>
      </c>
      <c r="R11" s="2880">
        <v>5.9140360320211499E-2</v>
      </c>
      <c r="S11" s="2880">
        <v>4.3411725169214897E-2</v>
      </c>
      <c r="T11" s="2880">
        <v>5.40074089706769E-2</v>
      </c>
      <c r="U11" s="2880">
        <v>6.3483223038956302E-2</v>
      </c>
      <c r="V11" s="2882"/>
      <c r="W11" s="2884"/>
      <c r="X11" s="2886"/>
      <c r="Y11" s="2888"/>
      <c r="Z11" s="2880">
        <v>5.61738511112033E-2</v>
      </c>
      <c r="AA11" s="2880">
        <v>4.1336533591319002E-2</v>
      </c>
      <c r="AB11" s="2880">
        <v>5.7462484971380401E-2</v>
      </c>
      <c r="AC11" s="2880">
        <v>7.9607602347531795E-2</v>
      </c>
      <c r="AD11" s="2890"/>
      <c r="AE11" s="2880">
        <v>0.112146654430306</v>
      </c>
      <c r="AF11" s="2880">
        <v>0.104686963567201</v>
      </c>
      <c r="AG11" s="2880">
        <v>8.1273078840334897E-2</v>
      </c>
      <c r="AH11" s="2880">
        <v>7.1522218307262395E-2</v>
      </c>
      <c r="AI11" s="2880">
        <v>4.70840205921981E-2</v>
      </c>
      <c r="AJ11" s="2880">
        <v>4.7920206941343503E-2</v>
      </c>
      <c r="AK11" s="2880">
        <v>7.0695453179319301E-2</v>
      </c>
      <c r="AL11" s="2880">
        <v>6.0236100256240897E-2</v>
      </c>
      <c r="AM11" s="2880">
        <v>6.6118815248501495E-2</v>
      </c>
      <c r="AN11" s="2880">
        <v>2.94599759828168E-2</v>
      </c>
      <c r="AO11" s="2880">
        <v>4.6082125118634999E-2</v>
      </c>
      <c r="AP11" s="2892"/>
      <c r="AQ11" s="2880">
        <v>5.1060115969999598E-2</v>
      </c>
      <c r="AR11" s="2880">
        <v>0.106184114577802</v>
      </c>
      <c r="AS11" s="2880">
        <v>6.1539922913025097E-2</v>
      </c>
      <c r="AT11" s="2880">
        <v>6.5835624300257703E-2</v>
      </c>
      <c r="AU11" s="2880">
        <v>5.5521827881534799E-2</v>
      </c>
      <c r="AV11" s="2880">
        <v>5.1102655089169703E-2</v>
      </c>
      <c r="AW11" s="2880">
        <v>4.5011061775669201E-2</v>
      </c>
      <c r="AX11" s="2880">
        <v>5.9398369161727499E-2</v>
      </c>
      <c r="AY11" s="2880">
        <v>0.10428142402245601</v>
      </c>
      <c r="AZ11" s="2877">
        <v>6.1942820179977397E-2</v>
      </c>
    </row>
    <row r="12" spans="1:52" ht="17" x14ac:dyDescent="0.2">
      <c r="A12" s="2944" t="s">
        <v>66</v>
      </c>
      <c r="B12" s="2879">
        <v>0.17357529515320599</v>
      </c>
      <c r="C12" s="2880">
        <v>0.19543826387982699</v>
      </c>
      <c r="D12" s="2880">
        <v>0.15516181864154899</v>
      </c>
      <c r="E12" s="2880">
        <v>0.19255665446053</v>
      </c>
      <c r="F12" s="2880">
        <v>0.161526433250894</v>
      </c>
      <c r="G12" s="2880">
        <v>0.171341024303613</v>
      </c>
      <c r="H12" s="2880">
        <v>0.16933179542745899</v>
      </c>
      <c r="I12" s="2880">
        <v>0.17952912201459401</v>
      </c>
      <c r="J12" s="2880">
        <v>0.16485014359585201</v>
      </c>
      <c r="K12" s="2880">
        <v>0.15611726488789099</v>
      </c>
      <c r="L12" s="2880">
        <v>0.16466223770671401</v>
      </c>
      <c r="M12" s="2880">
        <v>0.23441214830575899</v>
      </c>
      <c r="N12" s="2880">
        <v>0.196254842003554</v>
      </c>
      <c r="O12" s="2880">
        <v>0.14381558929642799</v>
      </c>
      <c r="P12" s="2880">
        <v>0.14213293187074699</v>
      </c>
      <c r="Q12" s="2880">
        <v>0.100122166912824</v>
      </c>
      <c r="R12" s="2880">
        <v>0.17600639503825799</v>
      </c>
      <c r="S12" s="2880">
        <v>0.17425399195406699</v>
      </c>
      <c r="T12" s="2880">
        <v>0.17929425425231699</v>
      </c>
      <c r="U12" s="2880">
        <v>0.137510595946083</v>
      </c>
      <c r="V12" s="2882"/>
      <c r="W12" s="2884"/>
      <c r="X12" s="2886"/>
      <c r="Y12" s="2888"/>
      <c r="Z12" s="2880">
        <v>0.17056638004951</v>
      </c>
      <c r="AA12" s="2880">
        <v>0.203227078667198</v>
      </c>
      <c r="AB12" s="2880">
        <v>0.150900441844315</v>
      </c>
      <c r="AC12" s="2880">
        <v>0.156008461558861</v>
      </c>
      <c r="AD12" s="2890"/>
      <c r="AE12" s="2880">
        <v>9.4802854048333607E-2</v>
      </c>
      <c r="AF12" s="2880">
        <v>0.17410840577321901</v>
      </c>
      <c r="AG12" s="2880">
        <v>0.163122116633275</v>
      </c>
      <c r="AH12" s="2880">
        <v>0.28308436920438002</v>
      </c>
      <c r="AI12" s="2880">
        <v>0.25735966540651001</v>
      </c>
      <c r="AJ12" s="2880">
        <v>0.16154855203794499</v>
      </c>
      <c r="AK12" s="2880">
        <v>0.19080412439446301</v>
      </c>
      <c r="AL12" s="2880">
        <v>0.151550753605842</v>
      </c>
      <c r="AM12" s="2880">
        <v>0.18652942345602599</v>
      </c>
      <c r="AN12" s="2880">
        <v>0.21322235517702501</v>
      </c>
      <c r="AO12" s="2880">
        <v>0.15588531919211401</v>
      </c>
      <c r="AP12" s="2892"/>
      <c r="AQ12" s="2880">
        <v>0.182295698070498</v>
      </c>
      <c r="AR12" s="2880">
        <v>0.142931985359188</v>
      </c>
      <c r="AS12" s="2880">
        <v>0.13275211871310899</v>
      </c>
      <c r="AT12" s="2880">
        <v>0.12855632656277599</v>
      </c>
      <c r="AU12" s="2880">
        <v>0.15973685859898001</v>
      </c>
      <c r="AV12" s="2880">
        <v>0.17479834576859499</v>
      </c>
      <c r="AW12" s="2880">
        <v>0.167214165628882</v>
      </c>
      <c r="AX12" s="2880">
        <v>0.181912916886144</v>
      </c>
      <c r="AY12" s="2880">
        <v>0.225322267506221</v>
      </c>
      <c r="AZ12" s="2877">
        <v>0.16524520456330399</v>
      </c>
    </row>
    <row r="13" spans="1:52" ht="17" x14ac:dyDescent="0.2">
      <c r="A13" s="2944" t="s">
        <v>67</v>
      </c>
      <c r="B13" s="2879">
        <v>0.75452006267814997</v>
      </c>
      <c r="C13" s="2880">
        <v>0.70690483266716797</v>
      </c>
      <c r="D13" s="2880">
        <v>0.79462266403881299</v>
      </c>
      <c r="E13" s="2880">
        <v>0.74752545467623099</v>
      </c>
      <c r="F13" s="2880">
        <v>0.76531303599289302</v>
      </c>
      <c r="G13" s="2880">
        <v>0.76315165372669602</v>
      </c>
      <c r="H13" s="2880">
        <v>0.749521516922389</v>
      </c>
      <c r="I13" s="2880">
        <v>0.74424459024894496</v>
      </c>
      <c r="J13" s="2880">
        <v>0.76772135871534197</v>
      </c>
      <c r="K13" s="2880">
        <v>0.77048423890399997</v>
      </c>
      <c r="L13" s="2880">
        <v>0.77310352122748105</v>
      </c>
      <c r="M13" s="2880">
        <v>0.67556131743440395</v>
      </c>
      <c r="N13" s="2880">
        <v>0.73799540789099105</v>
      </c>
      <c r="O13" s="2880">
        <v>0.76829265589850504</v>
      </c>
      <c r="P13" s="2880">
        <v>0.80125477293284197</v>
      </c>
      <c r="Q13" s="2880">
        <v>0.79223687724638603</v>
      </c>
      <c r="R13" s="2880">
        <v>0.74448021275939003</v>
      </c>
      <c r="S13" s="2880">
        <v>0.77789631407256399</v>
      </c>
      <c r="T13" s="2880">
        <v>0.75536800028694995</v>
      </c>
      <c r="U13" s="2880">
        <v>0.79900618101496101</v>
      </c>
      <c r="V13" s="2882"/>
      <c r="W13" s="2884"/>
      <c r="X13" s="2886"/>
      <c r="Y13" s="2888"/>
      <c r="Z13" s="2880">
        <v>0.75698002669100695</v>
      </c>
      <c r="AA13" s="2880">
        <v>0.73982829613598</v>
      </c>
      <c r="AB13" s="2880">
        <v>0.780317000977368</v>
      </c>
      <c r="AC13" s="2880">
        <v>0.74613895478940995</v>
      </c>
      <c r="AD13" s="2890"/>
      <c r="AE13" s="2880">
        <v>0.777755041297716</v>
      </c>
      <c r="AF13" s="2880">
        <v>0.69509056702234295</v>
      </c>
      <c r="AG13" s="2880">
        <v>0.74400751858213798</v>
      </c>
      <c r="AH13" s="2880">
        <v>0.59993799796239999</v>
      </c>
      <c r="AI13" s="2880">
        <v>0.65011695788208101</v>
      </c>
      <c r="AJ13" s="2880">
        <v>0.77871868074344797</v>
      </c>
      <c r="AK13" s="2880">
        <v>0.71240465828440502</v>
      </c>
      <c r="AL13" s="2880">
        <v>0.77635068021655895</v>
      </c>
      <c r="AM13" s="2880">
        <v>0.73183238243108495</v>
      </c>
      <c r="AN13" s="2880">
        <v>0.73168903080214398</v>
      </c>
      <c r="AO13" s="2880">
        <v>0.78519128158559903</v>
      </c>
      <c r="AP13" s="2892"/>
      <c r="AQ13" s="2880">
        <v>0.75281523077628199</v>
      </c>
      <c r="AR13" s="2880">
        <v>0.73262111590170598</v>
      </c>
      <c r="AS13" s="2880">
        <v>0.78002131366799599</v>
      </c>
      <c r="AT13" s="2880">
        <v>0.79314538731342099</v>
      </c>
      <c r="AU13" s="2880">
        <v>0.77158332176078104</v>
      </c>
      <c r="AV13" s="2880">
        <v>0.76883922192214804</v>
      </c>
      <c r="AW13" s="2880">
        <v>0.76641730499390104</v>
      </c>
      <c r="AX13" s="2880">
        <v>0.74572226392869401</v>
      </c>
      <c r="AY13" s="2880">
        <v>0.66187500610313099</v>
      </c>
      <c r="AZ13" s="2877">
        <v>0.735112255495878</v>
      </c>
    </row>
    <row r="14" spans="1:52" ht="17" x14ac:dyDescent="0.2">
      <c r="A14" s="2945" t="s">
        <v>68</v>
      </c>
      <c r="B14" s="2943">
        <v>1522</v>
      </c>
      <c r="C14" s="2893">
        <v>661</v>
      </c>
      <c r="D14" s="2894">
        <v>861</v>
      </c>
      <c r="E14" s="2895">
        <v>254</v>
      </c>
      <c r="F14" s="2896">
        <v>376</v>
      </c>
      <c r="G14" s="2897">
        <v>241</v>
      </c>
      <c r="H14" s="2898">
        <v>297</v>
      </c>
      <c r="I14" s="2899">
        <v>354</v>
      </c>
      <c r="J14" s="2900">
        <v>243</v>
      </c>
      <c r="K14" s="2901">
        <v>575</v>
      </c>
      <c r="L14" s="2902">
        <v>427</v>
      </c>
      <c r="M14" s="2903">
        <v>277</v>
      </c>
      <c r="N14" s="2904">
        <v>1043</v>
      </c>
      <c r="O14" s="2905">
        <v>236</v>
      </c>
      <c r="P14" s="2906">
        <v>149</v>
      </c>
      <c r="Q14" s="2907">
        <v>93</v>
      </c>
      <c r="R14" s="2908">
        <v>872</v>
      </c>
      <c r="S14" s="2909">
        <v>262</v>
      </c>
      <c r="T14" s="2910">
        <v>257</v>
      </c>
      <c r="U14" s="2911">
        <v>90</v>
      </c>
      <c r="V14" s="2912">
        <v>18</v>
      </c>
      <c r="W14" s="2913">
        <v>9</v>
      </c>
      <c r="X14" s="2914">
        <v>6</v>
      </c>
      <c r="Y14" s="2915">
        <v>8</v>
      </c>
      <c r="Z14" s="2916">
        <v>473</v>
      </c>
      <c r="AA14" s="2917">
        <v>512</v>
      </c>
      <c r="AB14" s="2918">
        <v>422</v>
      </c>
      <c r="AC14" s="2919">
        <v>52</v>
      </c>
      <c r="AD14" s="2920">
        <v>20</v>
      </c>
      <c r="AE14" s="2921">
        <v>43</v>
      </c>
      <c r="AF14" s="2922">
        <v>114</v>
      </c>
      <c r="AG14" s="2923">
        <v>169</v>
      </c>
      <c r="AH14" s="2924">
        <v>79</v>
      </c>
      <c r="AI14" s="2925">
        <v>80</v>
      </c>
      <c r="AJ14" s="2926">
        <v>1070</v>
      </c>
      <c r="AK14" s="2927">
        <v>44</v>
      </c>
      <c r="AL14" s="2928">
        <v>506</v>
      </c>
      <c r="AM14" s="2929">
        <v>612</v>
      </c>
      <c r="AN14" s="2930">
        <v>191</v>
      </c>
      <c r="AO14" s="2931">
        <v>203</v>
      </c>
      <c r="AP14" s="2932">
        <v>10</v>
      </c>
      <c r="AQ14" s="2933">
        <v>1202</v>
      </c>
      <c r="AR14" s="2934">
        <v>61</v>
      </c>
      <c r="AS14" s="2935">
        <v>143</v>
      </c>
      <c r="AT14" s="2936">
        <v>112</v>
      </c>
      <c r="AU14" s="2937">
        <v>295</v>
      </c>
      <c r="AV14" s="2938">
        <v>410</v>
      </c>
      <c r="AW14" s="2939">
        <v>338</v>
      </c>
      <c r="AX14" s="2940">
        <v>202</v>
      </c>
      <c r="AY14" s="2941">
        <v>118</v>
      </c>
      <c r="AZ14" s="2942">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Z3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145</v>
      </c>
    </row>
    <row r="8" spans="1:52" ht="34" x14ac:dyDescent="0.2">
      <c r="A8" s="99" t="s">
        <v>144</v>
      </c>
    </row>
    <row r="9" spans="1:52" ht="17" x14ac:dyDescent="0.2">
      <c r="A9" s="3057" t="s">
        <v>146</v>
      </c>
      <c r="B9" s="2991">
        <v>3.3154912126345498E-2</v>
      </c>
      <c r="C9" s="2946">
        <v>2.9604951145607801E-2</v>
      </c>
      <c r="D9" s="2947">
        <v>3.6144767893577998E-2</v>
      </c>
      <c r="E9" s="2948">
        <v>3.1737427565830201E-2</v>
      </c>
      <c r="F9" s="2949">
        <v>8.5505535209315694E-3</v>
      </c>
      <c r="G9" s="2950">
        <v>5.7698429081763702E-2</v>
      </c>
      <c r="H9" s="2951">
        <v>4.1643015140516597E-2</v>
      </c>
      <c r="I9" s="2952">
        <v>3.7932847060577E-2</v>
      </c>
      <c r="J9" s="2953">
        <v>5.5111218618272596E-3</v>
      </c>
      <c r="K9" s="2954">
        <v>3.8993221209292002E-2</v>
      </c>
      <c r="L9" s="2955">
        <v>3.93376888422435E-2</v>
      </c>
      <c r="M9" s="2956">
        <v>5.2216093386211603E-2</v>
      </c>
      <c r="N9" s="2957">
        <v>3.9784351083424999E-2</v>
      </c>
      <c r="O9" s="2958">
        <v>7.8207691589214107E-3</v>
      </c>
      <c r="P9" s="2959">
        <v>2.7995337853834401E-2</v>
      </c>
      <c r="Q9" s="2960">
        <v>6.0839980650648703E-2</v>
      </c>
      <c r="R9" s="2961">
        <v>3.6140505190899203E-2</v>
      </c>
      <c r="S9" s="2962">
        <v>2.46170814058655E-2</v>
      </c>
      <c r="T9" s="2963">
        <v>3.2673043508725699E-2</v>
      </c>
      <c r="U9" s="2964">
        <v>4.4530264027027602E-2</v>
      </c>
      <c r="V9" s="2994"/>
      <c r="W9" s="2996"/>
      <c r="X9" s="2998"/>
      <c r="Y9" s="3000"/>
      <c r="Z9" s="2965">
        <v>2.5425604005033998E-2</v>
      </c>
      <c r="AA9" s="2966">
        <v>4.2167895485706902E-2</v>
      </c>
      <c r="AB9" s="2967">
        <v>3.5460933704802501E-2</v>
      </c>
      <c r="AC9" s="2968">
        <v>0</v>
      </c>
      <c r="AD9" s="3002"/>
      <c r="AE9" s="2969">
        <v>4.3707782490430003E-2</v>
      </c>
      <c r="AF9" s="2970">
        <v>2.58998338345761E-2</v>
      </c>
      <c r="AG9" s="2971">
        <v>2.6830669972980101E-2</v>
      </c>
      <c r="AH9" s="2972">
        <v>3.48713662572347E-2</v>
      </c>
      <c r="AI9" s="2973">
        <v>4.5630817420837903E-2</v>
      </c>
      <c r="AJ9" s="2974">
        <v>3.4540552137443399E-2</v>
      </c>
      <c r="AK9" s="2975">
        <v>2.3014537614865601E-2</v>
      </c>
      <c r="AL9" s="2976">
        <v>3.27947999096573E-2</v>
      </c>
      <c r="AM9" s="2977">
        <v>3.1792548502022303E-2</v>
      </c>
      <c r="AN9" s="2978">
        <v>4.8531347116551597E-2</v>
      </c>
      <c r="AO9" s="2979">
        <v>2.51080782468058E-2</v>
      </c>
      <c r="AP9" s="3004"/>
      <c r="AQ9" s="2980">
        <v>3.5446228270201899E-2</v>
      </c>
      <c r="AR9" s="2981">
        <v>0</v>
      </c>
      <c r="AS9" s="2982">
        <v>4.0433567432382501E-2</v>
      </c>
      <c r="AT9" s="2983">
        <v>1.27838184632357E-2</v>
      </c>
      <c r="AU9" s="2984">
        <v>2.06582344750629E-2</v>
      </c>
      <c r="AV9" s="2985">
        <v>2.5026668311875999E-2</v>
      </c>
      <c r="AW9" s="2986">
        <v>2.94292706512531E-2</v>
      </c>
      <c r="AX9" s="2987">
        <v>3.56217052463055E-2</v>
      </c>
      <c r="AY9" s="2988">
        <v>8.9138557495044193E-2</v>
      </c>
      <c r="AZ9" s="2989">
        <v>4.4312386119543197E-2</v>
      </c>
    </row>
    <row r="10" spans="1:52" ht="17" x14ac:dyDescent="0.2">
      <c r="A10" s="3057" t="s">
        <v>147</v>
      </c>
      <c r="B10" s="2992">
        <v>0.52391794021764904</v>
      </c>
      <c r="C10" s="2993">
        <v>0.497082015708597</v>
      </c>
      <c r="D10" s="2993">
        <v>0.54651975023690502</v>
      </c>
      <c r="E10" s="2993">
        <v>0.33356424937485901</v>
      </c>
      <c r="F10" s="2993">
        <v>0.46856054754537901</v>
      </c>
      <c r="G10" s="2993">
        <v>0.55150355264837403</v>
      </c>
      <c r="H10" s="2993">
        <v>0.598438708090552</v>
      </c>
      <c r="I10" s="2993">
        <v>0.64988084397998003</v>
      </c>
      <c r="J10" s="2993">
        <v>0.58188797093851097</v>
      </c>
      <c r="K10" s="2993">
        <v>0.53892770998899797</v>
      </c>
      <c r="L10" s="2993">
        <v>0.502414185775792</v>
      </c>
      <c r="M10" s="2993">
        <v>0.44262459748164901</v>
      </c>
      <c r="N10" s="2993">
        <v>0.48537528705956701</v>
      </c>
      <c r="O10" s="2993">
        <v>0.63937550361972995</v>
      </c>
      <c r="P10" s="2993">
        <v>0.55768495304466104</v>
      </c>
      <c r="Q10" s="2993">
        <v>0.46717206657292298</v>
      </c>
      <c r="R10" s="2993">
        <v>0.53380792940584298</v>
      </c>
      <c r="S10" s="2993">
        <v>0.61822830090375802</v>
      </c>
      <c r="T10" s="2993">
        <v>0.43790294932420898</v>
      </c>
      <c r="U10" s="2993">
        <v>0.49566304167423197</v>
      </c>
      <c r="V10" s="2995"/>
      <c r="W10" s="2997"/>
      <c r="X10" s="2999"/>
      <c r="Y10" s="3001"/>
      <c r="Z10" s="2993">
        <v>0.36430803910993098</v>
      </c>
      <c r="AA10" s="2993">
        <v>0.54767732699620497</v>
      </c>
      <c r="AB10" s="2993">
        <v>0.65931380221467095</v>
      </c>
      <c r="AC10" s="2993">
        <v>0.63908840370692999</v>
      </c>
      <c r="AD10" s="3003"/>
      <c r="AE10" s="2993">
        <v>0.496610197518003</v>
      </c>
      <c r="AF10" s="2993">
        <v>0.515455215442856</v>
      </c>
      <c r="AG10" s="2993">
        <v>0.59116249091134199</v>
      </c>
      <c r="AH10" s="2993">
        <v>0.503430597322714</v>
      </c>
      <c r="AI10" s="2993">
        <v>0.50718336641293105</v>
      </c>
      <c r="AJ10" s="2993">
        <v>0.52218395326663702</v>
      </c>
      <c r="AK10" s="2993">
        <v>0.45061163056519898</v>
      </c>
      <c r="AL10" s="2993">
        <v>0.48789745543004398</v>
      </c>
      <c r="AM10" s="2993">
        <v>0.53300016571048003</v>
      </c>
      <c r="AN10" s="2993">
        <v>0.51420287907582896</v>
      </c>
      <c r="AO10" s="2993">
        <v>0.60102266927133996</v>
      </c>
      <c r="AP10" s="3005"/>
      <c r="AQ10" s="2993">
        <v>0.55994218182389499</v>
      </c>
      <c r="AR10" s="2993">
        <v>0.401180893316059</v>
      </c>
      <c r="AS10" s="2993">
        <v>0.41447665376799198</v>
      </c>
      <c r="AT10" s="2993">
        <v>0.24777234752122099</v>
      </c>
      <c r="AU10" s="2993">
        <v>0.54077788442277097</v>
      </c>
      <c r="AV10" s="2993">
        <v>0.52030523276062801</v>
      </c>
      <c r="AW10" s="2993">
        <v>0.539532682850135</v>
      </c>
      <c r="AX10" s="2993">
        <v>0.507325188819716</v>
      </c>
      <c r="AY10" s="2993">
        <v>0.482121599224481</v>
      </c>
      <c r="AZ10" s="2990">
        <v>0.51594968857788803</v>
      </c>
    </row>
    <row r="11" spans="1:52" ht="17" x14ac:dyDescent="0.2">
      <c r="A11" s="3057" t="s">
        <v>148</v>
      </c>
      <c r="B11" s="2992">
        <v>0.280234983272314</v>
      </c>
      <c r="C11" s="2993">
        <v>0.294320479294441</v>
      </c>
      <c r="D11" s="2993">
        <v>0.26837186653818701</v>
      </c>
      <c r="E11" s="2993">
        <v>0.19009627350531799</v>
      </c>
      <c r="F11" s="2993">
        <v>0.31294434788742098</v>
      </c>
      <c r="G11" s="2993">
        <v>0.31349777890535302</v>
      </c>
      <c r="H11" s="2993">
        <v>0.25901564203744898</v>
      </c>
      <c r="I11" s="2993">
        <v>0.30183040521669002</v>
      </c>
      <c r="J11" s="2993">
        <v>0.196757633203443</v>
      </c>
      <c r="K11" s="2993">
        <v>0.303834557355319</v>
      </c>
      <c r="L11" s="2993">
        <v>0.30423370259724403</v>
      </c>
      <c r="M11" s="2993">
        <v>0.31786589352918199</v>
      </c>
      <c r="N11" s="2993">
        <v>0.28428988906729002</v>
      </c>
      <c r="O11" s="2993">
        <v>0.28914176074164499</v>
      </c>
      <c r="P11" s="2993">
        <v>0.22052922643582601</v>
      </c>
      <c r="Q11" s="2993">
        <v>0.315520989863042</v>
      </c>
      <c r="R11" s="2993">
        <v>0.31125962922566702</v>
      </c>
      <c r="S11" s="2993">
        <v>0.23386358903341301</v>
      </c>
      <c r="T11" s="2993">
        <v>0.26812557713145502</v>
      </c>
      <c r="U11" s="2993">
        <v>0.186584446209352</v>
      </c>
      <c r="V11" s="2995"/>
      <c r="W11" s="2997"/>
      <c r="X11" s="2999"/>
      <c r="Y11" s="3001"/>
      <c r="Z11" s="2993">
        <v>0.29572714841859199</v>
      </c>
      <c r="AA11" s="2993">
        <v>0.315755090333601</v>
      </c>
      <c r="AB11" s="2993">
        <v>0.25009663532829901</v>
      </c>
      <c r="AC11" s="2993">
        <v>0.15020694916741001</v>
      </c>
      <c r="AD11" s="3003"/>
      <c r="AE11" s="2993">
        <v>0.22670130879447001</v>
      </c>
      <c r="AF11" s="2993">
        <v>0.32040172665558903</v>
      </c>
      <c r="AG11" s="2993">
        <v>0.31775788768482899</v>
      </c>
      <c r="AH11" s="2993">
        <v>0.30781826574565002</v>
      </c>
      <c r="AI11" s="2993">
        <v>0.30740479557046502</v>
      </c>
      <c r="AJ11" s="2993">
        <v>0.27044790407508601</v>
      </c>
      <c r="AK11" s="2993">
        <v>0.24573136532413201</v>
      </c>
      <c r="AL11" s="2993">
        <v>0.28750553103908899</v>
      </c>
      <c r="AM11" s="2993">
        <v>0.270785609521694</v>
      </c>
      <c r="AN11" s="2993">
        <v>0.35283503010679801</v>
      </c>
      <c r="AO11" s="2993">
        <v>0.22289588205993299</v>
      </c>
      <c r="AP11" s="3005"/>
      <c r="AQ11" s="2993">
        <v>0.31154316287677303</v>
      </c>
      <c r="AR11" s="2993">
        <v>7.7655771014308095E-2</v>
      </c>
      <c r="AS11" s="2993">
        <v>0.19143750775688601</v>
      </c>
      <c r="AT11" s="2993">
        <v>0.12961198033212901</v>
      </c>
      <c r="AU11" s="2993">
        <v>0.232242379628048</v>
      </c>
      <c r="AV11" s="2993">
        <v>0.243025937918558</v>
      </c>
      <c r="AW11" s="2993">
        <v>0.32994473816720798</v>
      </c>
      <c r="AX11" s="2993">
        <v>0.38116023027502799</v>
      </c>
      <c r="AY11" s="2993">
        <v>0.28183681603876198</v>
      </c>
      <c r="AZ11" s="2990">
        <v>0.24609335580595201</v>
      </c>
    </row>
    <row r="12" spans="1:52" ht="17" x14ac:dyDescent="0.2">
      <c r="A12" s="3057" t="s">
        <v>149</v>
      </c>
      <c r="B12" s="2992">
        <v>2.0803710807184499E-2</v>
      </c>
      <c r="C12" s="2993">
        <v>3.3548196466111797E-2</v>
      </c>
      <c r="D12" s="2993">
        <v>1.0070022703425101E-2</v>
      </c>
      <c r="E12" s="2993">
        <v>2.0474243150573501E-2</v>
      </c>
      <c r="F12" s="2993">
        <v>1.50265522155491E-2</v>
      </c>
      <c r="G12" s="2993">
        <v>3.0884561383050999E-2</v>
      </c>
      <c r="H12" s="2993">
        <v>3.15204474223576E-2</v>
      </c>
      <c r="I12" s="2993">
        <v>1.0706027517819501E-2</v>
      </c>
      <c r="J12" s="2993">
        <v>1.4579338935344299E-2</v>
      </c>
      <c r="K12" s="2993">
        <v>1.5988666460671399E-2</v>
      </c>
      <c r="L12" s="2993">
        <v>2.4926283860866101E-2</v>
      </c>
      <c r="M12" s="2993">
        <v>3.3165284323837599E-2</v>
      </c>
      <c r="N12" s="2993">
        <v>2.4816527709754701E-2</v>
      </c>
      <c r="O12" s="2993">
        <v>6.2579451206866803E-3</v>
      </c>
      <c r="P12" s="2993">
        <v>1.6957342576685599E-2</v>
      </c>
      <c r="Q12" s="2993">
        <v>3.6169557807259403E-2</v>
      </c>
      <c r="R12" s="2993">
        <v>2.4328812752045102E-2</v>
      </c>
      <c r="S12" s="2993">
        <v>1.4453283292472099E-2</v>
      </c>
      <c r="T12" s="2993">
        <v>1.3457850530981801E-2</v>
      </c>
      <c r="U12" s="2993">
        <v>3.3363445684706998E-2</v>
      </c>
      <c r="V12" s="2995"/>
      <c r="W12" s="2997"/>
      <c r="X12" s="2999"/>
      <c r="Y12" s="3001"/>
      <c r="Z12" s="2993">
        <v>1.20619494115532E-2</v>
      </c>
      <c r="AA12" s="2993">
        <v>3.1735165380006897E-2</v>
      </c>
      <c r="AB12" s="2993">
        <v>1.89896825700476E-2</v>
      </c>
      <c r="AC12" s="2993">
        <v>0</v>
      </c>
      <c r="AD12" s="3003"/>
      <c r="AE12" s="2993">
        <v>1.9714595166637702E-2</v>
      </c>
      <c r="AF12" s="2993">
        <v>4.99631506429183E-2</v>
      </c>
      <c r="AG12" s="2993">
        <v>3.2906497159893699E-3</v>
      </c>
      <c r="AH12" s="2993">
        <v>1.7121575889674601E-2</v>
      </c>
      <c r="AI12" s="2993">
        <v>4.2817168727353201E-2</v>
      </c>
      <c r="AJ12" s="2993">
        <v>1.9019768473123502E-2</v>
      </c>
      <c r="AK12" s="2993">
        <v>2.3014537614865601E-2</v>
      </c>
      <c r="AL12" s="2993">
        <v>2.2225688245866199E-2</v>
      </c>
      <c r="AM12" s="2993">
        <v>1.6320730047281701E-2</v>
      </c>
      <c r="AN12" s="2993">
        <v>1.50464666372318E-2</v>
      </c>
      <c r="AO12" s="2993">
        <v>3.3717440723514402E-2</v>
      </c>
      <c r="AP12" s="3005"/>
      <c r="AQ12" s="2993">
        <v>2.22529847268861E-2</v>
      </c>
      <c r="AR12" s="2993">
        <v>3.0343577653647098E-2</v>
      </c>
      <c r="AS12" s="2993">
        <v>1.4154106001177299E-2</v>
      </c>
      <c r="AT12" s="2993">
        <v>0</v>
      </c>
      <c r="AU12" s="2993">
        <v>1.7571435418399999E-2</v>
      </c>
      <c r="AV12" s="2993">
        <v>8.4515164119577501E-3</v>
      </c>
      <c r="AW12" s="2993">
        <v>1.1820574933096699E-2</v>
      </c>
      <c r="AX12" s="2993">
        <v>2.6549856285487901E-2</v>
      </c>
      <c r="AY12" s="2993">
        <v>6.3958148944802007E-2</v>
      </c>
      <c r="AZ12" s="2990">
        <v>3.9654060396521799E-2</v>
      </c>
    </row>
    <row r="13" spans="1:52" ht="17" x14ac:dyDescent="0.2">
      <c r="A13" s="3057" t="s">
        <v>150</v>
      </c>
      <c r="B13" s="2992">
        <v>0.37472165693811499</v>
      </c>
      <c r="C13" s="2993">
        <v>0.41552633802743999</v>
      </c>
      <c r="D13" s="2993">
        <v>0.34035505072836297</v>
      </c>
      <c r="E13" s="2993">
        <v>0.36755069738921597</v>
      </c>
      <c r="F13" s="2993">
        <v>0.326434790729002</v>
      </c>
      <c r="G13" s="2993">
        <v>0.36457113727294599</v>
      </c>
      <c r="H13" s="2993">
        <v>0.39291005751388902</v>
      </c>
      <c r="I13" s="2993">
        <v>0.43167151307359702</v>
      </c>
      <c r="J13" s="2993">
        <v>0.27657603129034303</v>
      </c>
      <c r="K13" s="2993">
        <v>0.32966837179179198</v>
      </c>
      <c r="L13" s="2993">
        <v>0.46598195121661001</v>
      </c>
      <c r="M13" s="2993">
        <v>0.46853937283156</v>
      </c>
      <c r="N13" s="2993">
        <v>0.45026913911566602</v>
      </c>
      <c r="O13" s="2993">
        <v>0.166693420846414</v>
      </c>
      <c r="P13" s="2993">
        <v>0.35051690331510199</v>
      </c>
      <c r="Q13" s="2993">
        <v>0.35578887755528898</v>
      </c>
      <c r="R13" s="2993">
        <v>0.42409846159946701</v>
      </c>
      <c r="S13" s="2993">
        <v>0.27778128625161902</v>
      </c>
      <c r="T13" s="2993">
        <v>0.396110916011368</v>
      </c>
      <c r="U13" s="2993">
        <v>0.20442128033559501</v>
      </c>
      <c r="V13" s="2995"/>
      <c r="W13" s="2997"/>
      <c r="X13" s="2999"/>
      <c r="Y13" s="3001"/>
      <c r="Z13" s="2993">
        <v>0.39028055809097101</v>
      </c>
      <c r="AA13" s="2993">
        <v>0.473967002638291</v>
      </c>
      <c r="AB13" s="2993">
        <v>0.319358021427884</v>
      </c>
      <c r="AC13" s="2993">
        <v>0.13384480750361599</v>
      </c>
      <c r="AD13" s="3003"/>
      <c r="AE13" s="2993">
        <v>0.10816156956122699</v>
      </c>
      <c r="AF13" s="2993">
        <v>0.31299157271224998</v>
      </c>
      <c r="AG13" s="2993">
        <v>0.41946830161960702</v>
      </c>
      <c r="AH13" s="2993">
        <v>0.38937416181166101</v>
      </c>
      <c r="AI13" s="2993">
        <v>0.31796489717576698</v>
      </c>
      <c r="AJ13" s="2993">
        <v>0.38641701431546699</v>
      </c>
      <c r="AK13" s="2993">
        <v>0.14467328822720599</v>
      </c>
      <c r="AL13" s="2993">
        <v>0.34165649935002601</v>
      </c>
      <c r="AM13" s="2993">
        <v>0.38818289030116399</v>
      </c>
      <c r="AN13" s="2993">
        <v>0.46066493043335399</v>
      </c>
      <c r="AO13" s="2993">
        <v>0.33048728991618198</v>
      </c>
      <c r="AP13" s="3005"/>
      <c r="AQ13" s="2993">
        <v>0.40879959340369398</v>
      </c>
      <c r="AR13" s="2993">
        <v>8.2979702511168194E-2</v>
      </c>
      <c r="AS13" s="2993">
        <v>0.30212852405275897</v>
      </c>
      <c r="AT13" s="2993">
        <v>0.23922303882575599</v>
      </c>
      <c r="AU13" s="2993">
        <v>0.276969167034326</v>
      </c>
      <c r="AV13" s="2993">
        <v>0.31192148172325102</v>
      </c>
      <c r="AW13" s="2993">
        <v>0.44316426577520901</v>
      </c>
      <c r="AX13" s="2993">
        <v>0.485236081674637</v>
      </c>
      <c r="AY13" s="2993">
        <v>0.45480709223761601</v>
      </c>
      <c r="AZ13" s="2990">
        <v>0.40088114562721</v>
      </c>
    </row>
    <row r="14" spans="1:52" ht="17" x14ac:dyDescent="0.2">
      <c r="A14" s="3057" t="s">
        <v>151</v>
      </c>
      <c r="B14" s="2992">
        <v>0.23131092773661899</v>
      </c>
      <c r="C14" s="2993">
        <v>0.24139119902365899</v>
      </c>
      <c r="D14" s="2993">
        <v>0.222821099987424</v>
      </c>
      <c r="E14" s="2993">
        <v>0.16733523825673399</v>
      </c>
      <c r="F14" s="2993">
        <v>0.207335276174335</v>
      </c>
      <c r="G14" s="2993">
        <v>0.281774102304297</v>
      </c>
      <c r="H14" s="2993">
        <v>0.22507939890124501</v>
      </c>
      <c r="I14" s="2993">
        <v>0.27622148392741003</v>
      </c>
      <c r="J14" s="2993">
        <v>0.17041012962232099</v>
      </c>
      <c r="K14" s="2993">
        <v>0.21147650504416801</v>
      </c>
      <c r="L14" s="2993">
        <v>0.271947055246823</v>
      </c>
      <c r="M14" s="2993">
        <v>0.29753390456186801</v>
      </c>
      <c r="N14" s="2993">
        <v>0.24923765546268301</v>
      </c>
      <c r="O14" s="2993">
        <v>0.15961322004758799</v>
      </c>
      <c r="P14" s="2993">
        <v>0.26759383479733601</v>
      </c>
      <c r="Q14" s="2993">
        <v>0.22882753013682899</v>
      </c>
      <c r="R14" s="2993">
        <v>0.25849864851194398</v>
      </c>
      <c r="S14" s="2993">
        <v>0.17840927800871101</v>
      </c>
      <c r="T14" s="2993">
        <v>0.25204388993482701</v>
      </c>
      <c r="U14" s="2993">
        <v>0.13358745038980799</v>
      </c>
      <c r="V14" s="2995"/>
      <c r="W14" s="2997"/>
      <c r="X14" s="2999"/>
      <c r="Y14" s="3001"/>
      <c r="Z14" s="2993">
        <v>0.253012029968607</v>
      </c>
      <c r="AA14" s="2993">
        <v>0.27878573226898401</v>
      </c>
      <c r="AB14" s="2993">
        <v>0.189118177992188</v>
      </c>
      <c r="AC14" s="2993">
        <v>0.13273101504027801</v>
      </c>
      <c r="AD14" s="3003"/>
      <c r="AE14" s="2993">
        <v>0.10332903407164901</v>
      </c>
      <c r="AF14" s="2993">
        <v>0.227263031168605</v>
      </c>
      <c r="AG14" s="2993">
        <v>0.24009169622134099</v>
      </c>
      <c r="AH14" s="2993">
        <v>0.28153022121343702</v>
      </c>
      <c r="AI14" s="2993">
        <v>0.25394903799614899</v>
      </c>
      <c r="AJ14" s="2993">
        <v>0.22777073304650799</v>
      </c>
      <c r="AK14" s="2993">
        <v>0.12761531525775099</v>
      </c>
      <c r="AL14" s="2993">
        <v>0.245742206579907</v>
      </c>
      <c r="AM14" s="2993">
        <v>0.23817301943017999</v>
      </c>
      <c r="AN14" s="2993">
        <v>0.24165637511171401</v>
      </c>
      <c r="AO14" s="2993">
        <v>0.15637267060374199</v>
      </c>
      <c r="AP14" s="3005"/>
      <c r="AQ14" s="2993">
        <v>0.25324063118958401</v>
      </c>
      <c r="AR14" s="2993">
        <v>6.6425956997925695E-2</v>
      </c>
      <c r="AS14" s="2993">
        <v>0.15844361688924499</v>
      </c>
      <c r="AT14" s="2993">
        <v>0.17545857748424301</v>
      </c>
      <c r="AU14" s="2993">
        <v>0.195212465912177</v>
      </c>
      <c r="AV14" s="2993">
        <v>0.18657444538867099</v>
      </c>
      <c r="AW14" s="2993">
        <v>0.24195012624902201</v>
      </c>
      <c r="AX14" s="2993">
        <v>0.275148484257765</v>
      </c>
      <c r="AY14" s="2993">
        <v>0.34607637480237002</v>
      </c>
      <c r="AZ14" s="2990">
        <v>0.26167041593357998</v>
      </c>
    </row>
    <row r="15" spans="1:52" ht="17" x14ac:dyDescent="0.2">
      <c r="A15" s="3057" t="s">
        <v>152</v>
      </c>
      <c r="B15" s="2992">
        <v>4.9827867676804E-2</v>
      </c>
      <c r="C15" s="2993">
        <v>5.2438925542537602E-2</v>
      </c>
      <c r="D15" s="2993">
        <v>4.7628776909102402E-2</v>
      </c>
      <c r="E15" s="2993">
        <v>3.23269063934142E-2</v>
      </c>
      <c r="F15" s="2993">
        <v>6.8436466665309004E-2</v>
      </c>
      <c r="G15" s="2993">
        <v>4.0901154591023899E-2</v>
      </c>
      <c r="H15" s="2993">
        <v>4.8312831157050401E-2</v>
      </c>
      <c r="I15" s="2993">
        <v>4.8506769829492501E-2</v>
      </c>
      <c r="J15" s="2993">
        <v>6.3610073685000504E-2</v>
      </c>
      <c r="K15" s="2993">
        <v>5.9013332269962797E-2</v>
      </c>
      <c r="L15" s="2993">
        <v>3.16121391814502E-2</v>
      </c>
      <c r="M15" s="2993">
        <v>3.9126405711920602E-2</v>
      </c>
      <c r="N15" s="2993">
        <v>3.9373082796598999E-2</v>
      </c>
      <c r="O15" s="2993">
        <v>5.7549348796932603E-2</v>
      </c>
      <c r="P15" s="2993">
        <v>9.3065057578719204E-2</v>
      </c>
      <c r="Q15" s="2993">
        <v>5.3769530349199998E-2</v>
      </c>
      <c r="R15" s="2993">
        <v>5.5541236213346099E-2</v>
      </c>
      <c r="S15" s="2993">
        <v>5.3881136414725701E-2</v>
      </c>
      <c r="T15" s="2993">
        <v>3.2215509122743499E-2</v>
      </c>
      <c r="U15" s="2993">
        <v>4.9868058889511402E-2</v>
      </c>
      <c r="V15" s="2995"/>
      <c r="W15" s="2997"/>
      <c r="X15" s="2999"/>
      <c r="Y15" s="3001"/>
      <c r="Z15" s="2993">
        <v>4.7296368709289299E-2</v>
      </c>
      <c r="AA15" s="2993">
        <v>5.7857994197303898E-2</v>
      </c>
      <c r="AB15" s="2993">
        <v>4.8830811075904201E-2</v>
      </c>
      <c r="AC15" s="2993">
        <v>0</v>
      </c>
      <c r="AD15" s="3003"/>
      <c r="AE15" s="2993">
        <v>1.75463617497995E-2</v>
      </c>
      <c r="AF15" s="2993">
        <v>7.5803476198977399E-2</v>
      </c>
      <c r="AG15" s="2993">
        <v>1.7107314424691902E-2</v>
      </c>
      <c r="AH15" s="2993">
        <v>9.2678023691879899E-2</v>
      </c>
      <c r="AI15" s="2993">
        <v>1.03508022942059E-2</v>
      </c>
      <c r="AJ15" s="2993">
        <v>5.3530416320755399E-2</v>
      </c>
      <c r="AK15" s="2993">
        <v>0</v>
      </c>
      <c r="AL15" s="2993">
        <v>6.0314274159079598E-2</v>
      </c>
      <c r="AM15" s="2993">
        <v>4.6883883679586999E-2</v>
      </c>
      <c r="AN15" s="2993">
        <v>4.9025661698991703E-2</v>
      </c>
      <c r="AO15" s="2993">
        <v>3.3466334317943797E-2</v>
      </c>
      <c r="AP15" s="3005"/>
      <c r="AQ15" s="2993">
        <v>4.9410262054105002E-2</v>
      </c>
      <c r="AR15" s="2993">
        <v>3.2281998456626201E-2</v>
      </c>
      <c r="AS15" s="2993">
        <v>5.0010157619913599E-2</v>
      </c>
      <c r="AT15" s="2993">
        <v>7.9272163896938405E-2</v>
      </c>
      <c r="AU15" s="2993">
        <v>8.5234304239732495E-2</v>
      </c>
      <c r="AV15" s="2993">
        <v>4.2882496233598501E-2</v>
      </c>
      <c r="AW15" s="2993">
        <v>3.6497030514960602E-2</v>
      </c>
      <c r="AX15" s="2993">
        <v>3.4573916541892902E-2</v>
      </c>
      <c r="AY15" s="2993">
        <v>3.2596489390317201E-2</v>
      </c>
      <c r="AZ15" s="2990">
        <v>5.3231650791044097E-2</v>
      </c>
    </row>
    <row r="16" spans="1:52" ht="17" x14ac:dyDescent="0.2">
      <c r="A16" s="3057" t="s">
        <v>153</v>
      </c>
      <c r="B16" s="2992">
        <v>1.6691352424514201E-2</v>
      </c>
      <c r="C16" s="2993">
        <v>2.5774378189389598E-2</v>
      </c>
      <c r="D16" s="2993">
        <v>9.0414269424065104E-3</v>
      </c>
      <c r="E16" s="2993">
        <v>3.31984671139526E-2</v>
      </c>
      <c r="F16" s="2993">
        <v>1.05650051187088E-2</v>
      </c>
      <c r="G16" s="2993">
        <v>1.29054344725865E-2</v>
      </c>
      <c r="H16" s="2993">
        <v>4.6801759844830003E-3</v>
      </c>
      <c r="I16" s="2993">
        <v>2.5393365754938599E-2</v>
      </c>
      <c r="J16" s="2993">
        <v>2.5352402416103498E-2</v>
      </c>
      <c r="K16" s="2993">
        <v>1.3438345102108101E-2</v>
      </c>
      <c r="L16" s="2993">
        <v>1.6180178511897399E-2</v>
      </c>
      <c r="M16" s="2993">
        <v>1.1397342040249701E-2</v>
      </c>
      <c r="N16" s="2993">
        <v>1.7291942876544199E-2</v>
      </c>
      <c r="O16" s="2993">
        <v>1.58166278018671E-2</v>
      </c>
      <c r="P16" s="2993">
        <v>2.4399779033697399E-2</v>
      </c>
      <c r="Q16" s="2993">
        <v>0</v>
      </c>
      <c r="R16" s="2993">
        <v>1.5796762872368902E-2</v>
      </c>
      <c r="S16" s="2993">
        <v>1.6274557124094001E-2</v>
      </c>
      <c r="T16" s="2993">
        <v>6.9977319307283799E-3</v>
      </c>
      <c r="U16" s="2993">
        <v>3.35227329687919E-2</v>
      </c>
      <c r="V16" s="2995"/>
      <c r="W16" s="2997"/>
      <c r="X16" s="2999"/>
      <c r="Y16" s="3001"/>
      <c r="Z16" s="2993">
        <v>1.5830282191705E-2</v>
      </c>
      <c r="AA16" s="2993">
        <v>1.3609416000457999E-2</v>
      </c>
      <c r="AB16" s="2993">
        <v>2.06100489147511E-2</v>
      </c>
      <c r="AC16" s="2993">
        <v>0</v>
      </c>
      <c r="AD16" s="3003"/>
      <c r="AE16" s="2993">
        <v>0</v>
      </c>
      <c r="AF16" s="2993">
        <v>8.1883391239465902E-3</v>
      </c>
      <c r="AG16" s="2993">
        <v>7.1490031846021497E-3</v>
      </c>
      <c r="AH16" s="2993">
        <v>7.0769726617447397E-3</v>
      </c>
      <c r="AI16" s="2993">
        <v>3.8320801140681197E-2</v>
      </c>
      <c r="AJ16" s="2993">
        <v>1.7963973286964301E-2</v>
      </c>
      <c r="AK16" s="2993">
        <v>0</v>
      </c>
      <c r="AL16" s="2993">
        <v>6.8992707599275704E-3</v>
      </c>
      <c r="AM16" s="2993">
        <v>2.4306206266325899E-2</v>
      </c>
      <c r="AN16" s="2993">
        <v>1.01417141784566E-2</v>
      </c>
      <c r="AO16" s="2993">
        <v>2.7029810942499701E-2</v>
      </c>
      <c r="AP16" s="3005"/>
      <c r="AQ16" s="2993">
        <v>1.6253405511304098E-2</v>
      </c>
      <c r="AR16" s="2993">
        <v>1.20864572492549E-2</v>
      </c>
      <c r="AS16" s="2993">
        <v>3.1064289760495099E-2</v>
      </c>
      <c r="AT16" s="2993">
        <v>0</v>
      </c>
      <c r="AU16" s="2993">
        <v>1.17695927403844E-2</v>
      </c>
      <c r="AV16" s="2993">
        <v>2.13806722404765E-2</v>
      </c>
      <c r="AW16" s="2993">
        <v>1.6329663678919901E-2</v>
      </c>
      <c r="AX16" s="2993">
        <v>7.7228404457845802E-3</v>
      </c>
      <c r="AY16" s="2993">
        <v>2.6952313907770399E-2</v>
      </c>
      <c r="AZ16" s="2990">
        <v>1.9261976290927199E-2</v>
      </c>
    </row>
    <row r="17" spans="1:52" ht="17" x14ac:dyDescent="0.2">
      <c r="A17" s="3057" t="s">
        <v>154</v>
      </c>
      <c r="B17" s="2992">
        <v>6.5755552718640795E-2</v>
      </c>
      <c r="C17" s="2993">
        <v>0.100885742749447</v>
      </c>
      <c r="D17" s="2993">
        <v>3.6168128564544898E-2</v>
      </c>
      <c r="E17" s="2993">
        <v>0.106364563120645</v>
      </c>
      <c r="F17" s="2993">
        <v>5.5214501468555298E-2</v>
      </c>
      <c r="G17" s="2993">
        <v>5.5451333681060602E-2</v>
      </c>
      <c r="H17" s="2993">
        <v>6.8459649325944394E-2</v>
      </c>
      <c r="I17" s="2993">
        <v>5.33284391962488E-2</v>
      </c>
      <c r="J17" s="2993">
        <v>6.8563442153737997E-2</v>
      </c>
      <c r="K17" s="2993">
        <v>5.9307199692932099E-2</v>
      </c>
      <c r="L17" s="2993">
        <v>7.3558115939367702E-2</v>
      </c>
      <c r="M17" s="2993">
        <v>6.2729350940502498E-2</v>
      </c>
      <c r="N17" s="2993">
        <v>7.2964670387142896E-2</v>
      </c>
      <c r="O17" s="2993">
        <v>3.9423629481522997E-2</v>
      </c>
      <c r="P17" s="2993">
        <v>7.4029174836551706E-2</v>
      </c>
      <c r="Q17" s="2993">
        <v>6.7331237511141395E-2</v>
      </c>
      <c r="R17" s="2993">
        <v>3.5386749536605297E-2</v>
      </c>
      <c r="S17" s="2993">
        <v>6.9557999959401901E-2</v>
      </c>
      <c r="T17" s="2993">
        <v>0.116893987989827</v>
      </c>
      <c r="U17" s="2993">
        <v>0.155687168685234</v>
      </c>
      <c r="V17" s="2995"/>
      <c r="W17" s="2997"/>
      <c r="X17" s="2999"/>
      <c r="Y17" s="3001"/>
      <c r="Z17" s="2993">
        <v>7.3558443623891898E-2</v>
      </c>
      <c r="AA17" s="2993">
        <v>4.9067585146254901E-2</v>
      </c>
      <c r="AB17" s="2993">
        <v>7.7937580650210295E-2</v>
      </c>
      <c r="AC17" s="2993">
        <v>5.94573423606281E-2</v>
      </c>
      <c r="AD17" s="3003"/>
      <c r="AE17" s="2993">
        <v>9.1762366578201096E-2</v>
      </c>
      <c r="AF17" s="2993">
        <v>6.0906265306215901E-2</v>
      </c>
      <c r="AG17" s="2993">
        <v>4.4118963781897599E-2</v>
      </c>
      <c r="AH17" s="2993">
        <v>0.145756684338613</v>
      </c>
      <c r="AI17" s="2993">
        <v>8.3869563717964404E-2</v>
      </c>
      <c r="AJ17" s="2993">
        <v>6.5617053529410399E-2</v>
      </c>
      <c r="AK17" s="2993">
        <v>8.5659044062486006E-2</v>
      </c>
      <c r="AL17" s="2993">
        <v>6.4598769147190496E-2</v>
      </c>
      <c r="AM17" s="2993">
        <v>5.1448347976654998E-2</v>
      </c>
      <c r="AN17" s="2993">
        <v>7.1807325027568605E-2</v>
      </c>
      <c r="AO17" s="2993">
        <v>0.100170444878557</v>
      </c>
      <c r="AP17" s="3005"/>
      <c r="AQ17" s="2993">
        <v>5.0073750648466399E-2</v>
      </c>
      <c r="AR17" s="2993">
        <v>7.8736132645186904E-2</v>
      </c>
      <c r="AS17" s="2993">
        <v>7.9802144817845796E-2</v>
      </c>
      <c r="AT17" s="2993">
        <v>0.31486137481804799</v>
      </c>
      <c r="AU17" s="2993">
        <v>6.9000573916655497E-2</v>
      </c>
      <c r="AV17" s="2993">
        <v>6.4893306850770896E-2</v>
      </c>
      <c r="AW17" s="2993">
        <v>6.6973444150401296E-2</v>
      </c>
      <c r="AX17" s="2993">
        <v>5.7860126170143099E-2</v>
      </c>
      <c r="AY17" s="2993">
        <v>7.9161380985396004E-2</v>
      </c>
      <c r="AZ17" s="2990">
        <v>5.8872787969084101E-2</v>
      </c>
    </row>
    <row r="18" spans="1:52" ht="17" x14ac:dyDescent="0.2">
      <c r="A18" s="3057" t="s">
        <v>155</v>
      </c>
      <c r="B18" s="2992">
        <v>0.122908792831947</v>
      </c>
      <c r="C18" s="2993">
        <v>0.14721535425398499</v>
      </c>
      <c r="D18" s="2993">
        <v>0.102437268428271</v>
      </c>
      <c r="E18" s="2993">
        <v>9.5047935839629602E-2</v>
      </c>
      <c r="F18" s="2993">
        <v>0.156091313195937</v>
      </c>
      <c r="G18" s="2993">
        <v>0.109009733736529</v>
      </c>
      <c r="H18" s="2993">
        <v>0.12611844455916699</v>
      </c>
      <c r="I18" s="2993">
        <v>0.111096706526991</v>
      </c>
      <c r="J18" s="2993">
        <v>9.4722238270305806E-2</v>
      </c>
      <c r="K18" s="2993">
        <v>0.119686347599195</v>
      </c>
      <c r="L18" s="2993">
        <v>0.13983112984515</v>
      </c>
      <c r="M18" s="2993">
        <v>0.14455406692542999</v>
      </c>
      <c r="N18" s="2993">
        <v>0.14098124941575199</v>
      </c>
      <c r="O18" s="2993">
        <v>6.9723292125564204E-2</v>
      </c>
      <c r="P18" s="2993">
        <v>0.12867826942105601</v>
      </c>
      <c r="Q18" s="2993">
        <v>0.109685294171276</v>
      </c>
      <c r="R18" s="2993">
        <v>0.12796182263096401</v>
      </c>
      <c r="S18" s="2993">
        <v>0.119538715883538</v>
      </c>
      <c r="T18" s="2993">
        <v>0.126430055629842</v>
      </c>
      <c r="U18" s="2993">
        <v>9.1569024304120603E-2</v>
      </c>
      <c r="V18" s="2995"/>
      <c r="W18" s="2997"/>
      <c r="X18" s="2999"/>
      <c r="Y18" s="3001"/>
      <c r="Z18" s="2993">
        <v>0.14153753336375799</v>
      </c>
      <c r="AA18" s="2993">
        <v>0.122255559893613</v>
      </c>
      <c r="AB18" s="2993">
        <v>0.121040067430242</v>
      </c>
      <c r="AC18" s="2993">
        <v>7.0911453499164695E-2</v>
      </c>
      <c r="AD18" s="3003"/>
      <c r="AE18" s="2993">
        <v>8.6227067159428197E-2</v>
      </c>
      <c r="AF18" s="2993">
        <v>0.15776285493254999</v>
      </c>
      <c r="AG18" s="2993">
        <v>0.120646572663223</v>
      </c>
      <c r="AH18" s="2993">
        <v>0.21474965653056299</v>
      </c>
      <c r="AI18" s="2993">
        <v>0.101808655240034</v>
      </c>
      <c r="AJ18" s="2993">
        <v>0.118953960745453</v>
      </c>
      <c r="AK18" s="2993">
        <v>0.10889840235328101</v>
      </c>
      <c r="AL18" s="2993">
        <v>0.137239466631705</v>
      </c>
      <c r="AM18" s="2993">
        <v>0.12832432661552301</v>
      </c>
      <c r="AN18" s="2993">
        <v>0.119565472419699</v>
      </c>
      <c r="AO18" s="2993">
        <v>7.2813683146762995E-2</v>
      </c>
      <c r="AP18" s="3005"/>
      <c r="AQ18" s="2993">
        <v>0.13228632840976701</v>
      </c>
      <c r="AR18" s="2993">
        <v>2.8344271463868798E-2</v>
      </c>
      <c r="AS18" s="2993">
        <v>0.107774080666063</v>
      </c>
      <c r="AT18" s="2993">
        <v>9.1725904702714495E-2</v>
      </c>
      <c r="AU18" s="2993">
        <v>0.101248668132387</v>
      </c>
      <c r="AV18" s="2993">
        <v>8.9583138462273296E-2</v>
      </c>
      <c r="AW18" s="2993">
        <v>0.14128326310393199</v>
      </c>
      <c r="AX18" s="2993">
        <v>0.203333222730534</v>
      </c>
      <c r="AY18" s="2993">
        <v>0.106103042155546</v>
      </c>
      <c r="AZ18" s="2990">
        <v>0.12775358008503099</v>
      </c>
    </row>
    <row r="19" spans="1:52" ht="17" x14ac:dyDescent="0.2">
      <c r="A19" s="3057" t="s">
        <v>156</v>
      </c>
      <c r="B19" s="2992">
        <v>1.3049231283332401E-2</v>
      </c>
      <c r="C19" s="2993">
        <v>1.8879231896396599E-2</v>
      </c>
      <c r="D19" s="2993">
        <v>8.1390756364058004E-3</v>
      </c>
      <c r="E19" s="2993">
        <v>2.4677745546863201E-2</v>
      </c>
      <c r="F19" s="2993">
        <v>2.3915621027785099E-2</v>
      </c>
      <c r="G19" s="2993">
        <v>6.9957784231567399E-3</v>
      </c>
      <c r="H19" s="2993">
        <v>7.9280714982352604E-3</v>
      </c>
      <c r="I19" s="2993">
        <v>0</v>
      </c>
      <c r="J19" s="2993">
        <v>1.01456584054732E-2</v>
      </c>
      <c r="K19" s="2993">
        <v>8.2485206937864108E-3</v>
      </c>
      <c r="L19" s="2993">
        <v>2.21948878591374E-2</v>
      </c>
      <c r="M19" s="2993">
        <v>1.2983769506433099E-2</v>
      </c>
      <c r="N19" s="2993">
        <v>1.3106670839137099E-2</v>
      </c>
      <c r="O19" s="2993">
        <v>6.6492843652689601E-3</v>
      </c>
      <c r="P19" s="2993">
        <v>2.4594035123929301E-2</v>
      </c>
      <c r="Q19" s="2993">
        <v>1.38030377623398E-2</v>
      </c>
      <c r="R19" s="2993">
        <v>7.2709088619179602E-3</v>
      </c>
      <c r="S19" s="2993">
        <v>3.8714755813979698E-3</v>
      </c>
      <c r="T19" s="2993">
        <v>2.58534038139266E-2</v>
      </c>
      <c r="U19" s="2993">
        <v>6.33729472268975E-2</v>
      </c>
      <c r="V19" s="2995"/>
      <c r="W19" s="2997"/>
      <c r="X19" s="2999"/>
      <c r="Y19" s="3001"/>
      <c r="Z19" s="2993">
        <v>2.4898568988646001E-2</v>
      </c>
      <c r="AA19" s="2993">
        <v>8.0176802566703596E-3</v>
      </c>
      <c r="AB19" s="2993">
        <v>7.0866680347492998E-3</v>
      </c>
      <c r="AC19" s="2993">
        <v>0</v>
      </c>
      <c r="AD19" s="3003"/>
      <c r="AE19" s="2993">
        <v>2.55185984406909E-2</v>
      </c>
      <c r="AF19" s="2993">
        <v>8.9912431279382202E-3</v>
      </c>
      <c r="AG19" s="2993">
        <v>0</v>
      </c>
      <c r="AH19" s="2993">
        <v>0</v>
      </c>
      <c r="AI19" s="2993">
        <v>3.2295121542250498E-2</v>
      </c>
      <c r="AJ19" s="2993">
        <v>1.4334305817179999E-2</v>
      </c>
      <c r="AK19" s="2993">
        <v>1.1565248876488301E-2</v>
      </c>
      <c r="AL19" s="2993">
        <v>9.4582887600808997E-3</v>
      </c>
      <c r="AM19" s="2993">
        <v>1.1673660828195299E-2</v>
      </c>
      <c r="AN19" s="2993">
        <v>1.0837593930435501E-2</v>
      </c>
      <c r="AO19" s="2993">
        <v>2.9784806935046499E-2</v>
      </c>
      <c r="AP19" s="3005"/>
      <c r="AQ19" s="2993">
        <v>9.9160488116403402E-3</v>
      </c>
      <c r="AR19" s="2993">
        <v>0</v>
      </c>
      <c r="AS19" s="2993">
        <v>2.4900382522792201E-2</v>
      </c>
      <c r="AT19" s="2993">
        <v>5.9843674031958102E-2</v>
      </c>
      <c r="AU19" s="2993">
        <v>1.92769018823729E-2</v>
      </c>
      <c r="AV19" s="2993">
        <v>5.24310952516474E-3</v>
      </c>
      <c r="AW19" s="2993">
        <v>8.22781217836396E-3</v>
      </c>
      <c r="AX19" s="2993">
        <v>2.4035370775145899E-2</v>
      </c>
      <c r="AY19" s="2993">
        <v>9.1427120627162201E-3</v>
      </c>
      <c r="AZ19" s="2990">
        <v>1.94449998527036E-2</v>
      </c>
    </row>
    <row r="20" spans="1:52" ht="17" x14ac:dyDescent="0.2">
      <c r="A20" s="3057" t="s">
        <v>157</v>
      </c>
      <c r="B20" s="2992">
        <v>0.55978823095462005</v>
      </c>
      <c r="C20" s="2993">
        <v>0.592612659429958</v>
      </c>
      <c r="D20" s="2993">
        <v>0.53214277025361101</v>
      </c>
      <c r="E20" s="2993">
        <v>0.481746046734782</v>
      </c>
      <c r="F20" s="2993">
        <v>0.52561937370448997</v>
      </c>
      <c r="G20" s="2993">
        <v>0.61569232126845896</v>
      </c>
      <c r="H20" s="2993">
        <v>0.56472479215489901</v>
      </c>
      <c r="I20" s="2993">
        <v>0.61382486975056805</v>
      </c>
      <c r="J20" s="2993">
        <v>0.44152822269964498</v>
      </c>
      <c r="K20" s="2993">
        <v>0.54216712688217095</v>
      </c>
      <c r="L20" s="2993">
        <v>0.59819796659581004</v>
      </c>
      <c r="M20" s="2993">
        <v>0.70801292436152996</v>
      </c>
      <c r="N20" s="2993">
        <v>0.595769697355918</v>
      </c>
      <c r="O20" s="2993">
        <v>0.50285699811770901</v>
      </c>
      <c r="P20" s="2993">
        <v>0.51651844522281798</v>
      </c>
      <c r="Q20" s="2993">
        <v>0.4656908329767</v>
      </c>
      <c r="R20" s="2993">
        <v>0.62357131704578295</v>
      </c>
      <c r="S20" s="2993">
        <v>0.45474707787984903</v>
      </c>
      <c r="T20" s="2993">
        <v>0.59326110657423103</v>
      </c>
      <c r="U20" s="2993">
        <v>0.27912144708599002</v>
      </c>
      <c r="V20" s="2995"/>
      <c r="W20" s="2997"/>
      <c r="X20" s="2999"/>
      <c r="Y20" s="3001"/>
      <c r="Z20" s="2993">
        <v>0.610075552490008</v>
      </c>
      <c r="AA20" s="2993">
        <v>0.66274973788429203</v>
      </c>
      <c r="AB20" s="2993">
        <v>0.46872852950826699</v>
      </c>
      <c r="AC20" s="2993">
        <v>0.30759031204548198</v>
      </c>
      <c r="AD20" s="3003"/>
      <c r="AE20" s="2993">
        <v>0.26901183123744299</v>
      </c>
      <c r="AF20" s="2993">
        <v>0.492169168303144</v>
      </c>
      <c r="AG20" s="2993">
        <v>0.59924115661701904</v>
      </c>
      <c r="AH20" s="2993">
        <v>0.61499329449328999</v>
      </c>
      <c r="AI20" s="2993">
        <v>0.53506774281395797</v>
      </c>
      <c r="AJ20" s="2993">
        <v>0.56650832939639195</v>
      </c>
      <c r="AK20" s="2993">
        <v>0.458141939942115</v>
      </c>
      <c r="AL20" s="2993">
        <v>0.55911067861163899</v>
      </c>
      <c r="AM20" s="2993">
        <v>0.58532763031176804</v>
      </c>
      <c r="AN20" s="2993">
        <v>0.59982595007582695</v>
      </c>
      <c r="AO20" s="2993">
        <v>0.44533413550726603</v>
      </c>
      <c r="AP20" s="3005"/>
      <c r="AQ20" s="2993">
        <v>0.60580816927518999</v>
      </c>
      <c r="AR20" s="2993">
        <v>0.18883107137041699</v>
      </c>
      <c r="AS20" s="2993">
        <v>0.45664429679109297</v>
      </c>
      <c r="AT20" s="2993">
        <v>0.32676349935843002</v>
      </c>
      <c r="AU20" s="2993">
        <v>0.46433052683582698</v>
      </c>
      <c r="AV20" s="2993">
        <v>0.48981180928574702</v>
      </c>
      <c r="AW20" s="2993">
        <v>0.61743101528252098</v>
      </c>
      <c r="AX20" s="2993">
        <v>0.68380111404669397</v>
      </c>
      <c r="AY20" s="2993">
        <v>0.662993543553274</v>
      </c>
      <c r="AZ20" s="2990">
        <v>0.58900617579162395</v>
      </c>
    </row>
    <row r="21" spans="1:52" ht="17" x14ac:dyDescent="0.2">
      <c r="A21" s="3057" t="s">
        <v>158</v>
      </c>
      <c r="B21" s="2992">
        <v>2.8539662050737699E-2</v>
      </c>
      <c r="C21" s="2993">
        <v>4.0405833209259598E-2</v>
      </c>
      <c r="D21" s="2993">
        <v>1.85457098732968E-2</v>
      </c>
      <c r="E21" s="2993">
        <v>2.5435991318949799E-2</v>
      </c>
      <c r="F21" s="2993">
        <v>1.1047072749245899E-2</v>
      </c>
      <c r="G21" s="2993">
        <v>5.5790919276328101E-2</v>
      </c>
      <c r="H21" s="2993">
        <v>2.8729538789245099E-2</v>
      </c>
      <c r="I21" s="2993">
        <v>3.1134841380380699E-2</v>
      </c>
      <c r="J21" s="2993">
        <v>2.17432034266468E-2</v>
      </c>
      <c r="K21" s="2993">
        <v>3.1873811442796697E-2</v>
      </c>
      <c r="L21" s="2993">
        <v>2.86676317030219E-2</v>
      </c>
      <c r="M21" s="2993">
        <v>3.1551888763254897E-2</v>
      </c>
      <c r="N21" s="2993">
        <v>3.3989034393128198E-2</v>
      </c>
      <c r="O21" s="2993">
        <v>1.4897487165117599E-2</v>
      </c>
      <c r="P21" s="2993">
        <v>2.3554765041188402E-2</v>
      </c>
      <c r="Q21" s="2993">
        <v>2.8285018947133599E-2</v>
      </c>
      <c r="R21" s="2993">
        <v>1.77802295896239E-2</v>
      </c>
      <c r="S21" s="2993">
        <v>3.109435063036E-2</v>
      </c>
      <c r="T21" s="2993">
        <v>5.5190658791124898E-2</v>
      </c>
      <c r="U21" s="2993">
        <v>4.08844788465373E-2</v>
      </c>
      <c r="V21" s="2995"/>
      <c r="W21" s="2997"/>
      <c r="X21" s="2999"/>
      <c r="Y21" s="3001"/>
      <c r="Z21" s="2993">
        <v>1.43423104316199E-2</v>
      </c>
      <c r="AA21" s="2993">
        <v>2.9222261641096901E-2</v>
      </c>
      <c r="AB21" s="2993">
        <v>4.0141863212605801E-2</v>
      </c>
      <c r="AC21" s="2993">
        <v>8.6641222152638503E-2</v>
      </c>
      <c r="AD21" s="3003"/>
      <c r="AE21" s="2993">
        <v>1.0101198005804E-2</v>
      </c>
      <c r="AF21" s="2993">
        <v>3.99703374119392E-2</v>
      </c>
      <c r="AG21" s="2993">
        <v>3.9102977269624403E-2</v>
      </c>
      <c r="AH21" s="2993">
        <v>7.8406629574698794E-2</v>
      </c>
      <c r="AI21" s="2993">
        <v>3.6774840320085198E-2</v>
      </c>
      <c r="AJ21" s="2993">
        <v>2.2580025068391199E-2</v>
      </c>
      <c r="AK21" s="2993">
        <v>4.39062947422727E-2</v>
      </c>
      <c r="AL21" s="2993">
        <v>2.43037954654239E-2</v>
      </c>
      <c r="AM21" s="2993">
        <v>3.4494647284492502E-2</v>
      </c>
      <c r="AN21" s="2993">
        <v>2.5716089593051699E-2</v>
      </c>
      <c r="AO21" s="2993">
        <v>2.5838849133221702E-2</v>
      </c>
      <c r="AP21" s="3005"/>
      <c r="AQ21" s="2993">
        <v>2.6933927938319901E-2</v>
      </c>
      <c r="AR21" s="2993">
        <v>6.7711629816848307E-2</v>
      </c>
      <c r="AS21" s="2993">
        <v>2.95936882699251E-2</v>
      </c>
      <c r="AT21" s="2993">
        <v>1.67715134060595E-2</v>
      </c>
      <c r="AU21" s="2993">
        <v>1.4216726659596101E-2</v>
      </c>
      <c r="AV21" s="2993">
        <v>2.23265017344354E-2</v>
      </c>
      <c r="AW21" s="2993">
        <v>2.6567079827807202E-2</v>
      </c>
      <c r="AX21" s="2993">
        <v>3.8751073192784799E-2</v>
      </c>
      <c r="AY21" s="2993">
        <v>7.6207021752002502E-2</v>
      </c>
      <c r="AZ21" s="2990">
        <v>3.14863205557398E-2</v>
      </c>
    </row>
    <row r="22" spans="1:52" ht="17" x14ac:dyDescent="0.2">
      <c r="A22" s="3057" t="s">
        <v>159</v>
      </c>
      <c r="B22" s="2992">
        <v>6.4852660421234498E-2</v>
      </c>
      <c r="C22" s="2993">
        <v>8.6108129828456295E-2</v>
      </c>
      <c r="D22" s="2993">
        <v>4.6950833292078997E-2</v>
      </c>
      <c r="E22" s="2993">
        <v>0.10104117149976399</v>
      </c>
      <c r="F22" s="2993">
        <v>4.6470226797794403E-2</v>
      </c>
      <c r="G22" s="2993">
        <v>5.3437063207043202E-2</v>
      </c>
      <c r="H22" s="2993">
        <v>6.5930120745251702E-2</v>
      </c>
      <c r="I22" s="2993">
        <v>6.7866428241716598E-2</v>
      </c>
      <c r="J22" s="2993">
        <v>3.5543685373092701E-2</v>
      </c>
      <c r="K22" s="2993">
        <v>6.8466002230328005E-2</v>
      </c>
      <c r="L22" s="2993">
        <v>7.4123223435227703E-2</v>
      </c>
      <c r="M22" s="2993">
        <v>8.6085284058065106E-2</v>
      </c>
      <c r="N22" s="2993">
        <v>8.2632007307872402E-2</v>
      </c>
      <c r="O22" s="2993">
        <v>1.35388814219926E-2</v>
      </c>
      <c r="P22" s="2993">
        <v>5.0148423793942798E-2</v>
      </c>
      <c r="Q22" s="2993">
        <v>8.4196492447424803E-2</v>
      </c>
      <c r="R22" s="2993">
        <v>6.8859088134775204E-2</v>
      </c>
      <c r="S22" s="2993">
        <v>4.0544299619656402E-2</v>
      </c>
      <c r="T22" s="2993">
        <v>8.1163763943954706E-2</v>
      </c>
      <c r="U22" s="2993">
        <v>5.88750307714071E-2</v>
      </c>
      <c r="V22" s="2995"/>
      <c r="W22" s="2997"/>
      <c r="X22" s="2999"/>
      <c r="Y22" s="3001"/>
      <c r="Z22" s="2993">
        <v>7.4187471476579697E-2</v>
      </c>
      <c r="AA22" s="2993">
        <v>7.4760173783754394E-2</v>
      </c>
      <c r="AB22" s="2993">
        <v>5.1102060123753498E-2</v>
      </c>
      <c r="AC22" s="2993">
        <v>2.0633719352858002E-2</v>
      </c>
      <c r="AD22" s="3003"/>
      <c r="AE22" s="2993">
        <v>5.5086357285181603E-2</v>
      </c>
      <c r="AF22" s="2993">
        <v>6.7805563566285407E-2</v>
      </c>
      <c r="AG22" s="2993">
        <v>7.5795436144440606E-2</v>
      </c>
      <c r="AH22" s="2993">
        <v>0.16121485754553899</v>
      </c>
      <c r="AI22" s="2993">
        <v>5.1090437518804203E-2</v>
      </c>
      <c r="AJ22" s="2993">
        <v>5.6529533092526098E-2</v>
      </c>
      <c r="AK22" s="2993">
        <v>9.0680828002716804E-2</v>
      </c>
      <c r="AL22" s="2993">
        <v>7.5876720320335905E-2</v>
      </c>
      <c r="AM22" s="2993">
        <v>5.7530573416668097E-2</v>
      </c>
      <c r="AN22" s="2993">
        <v>7.1739070155343795E-2</v>
      </c>
      <c r="AO22" s="2993">
        <v>5.1750467877853597E-2</v>
      </c>
      <c r="AP22" s="3005"/>
      <c r="AQ22" s="2993">
        <v>6.1593655387279601E-2</v>
      </c>
      <c r="AR22" s="2993">
        <v>0</v>
      </c>
      <c r="AS22" s="2993">
        <v>6.9571029497312198E-2</v>
      </c>
      <c r="AT22" s="2993">
        <v>0.187542096052598</v>
      </c>
      <c r="AU22" s="2993">
        <v>4.5208840528593197E-2</v>
      </c>
      <c r="AV22" s="2993">
        <v>6.3438490732761602E-2</v>
      </c>
      <c r="AW22" s="2993">
        <v>4.9504671016508697E-2</v>
      </c>
      <c r="AX22" s="2993">
        <v>7.6094034499778099E-2</v>
      </c>
      <c r="AY22" s="2993">
        <v>0.125562930603628</v>
      </c>
      <c r="AZ22" s="2990">
        <v>8.3730145547607104E-2</v>
      </c>
    </row>
    <row r="23" spans="1:52" ht="17" x14ac:dyDescent="0.2">
      <c r="A23" s="3057" t="s">
        <v>160</v>
      </c>
      <c r="B23" s="2992">
        <v>0.13769915683841</v>
      </c>
      <c r="C23" s="2993">
        <v>0.15880436800863701</v>
      </c>
      <c r="D23" s="2993">
        <v>0.11992388052457199</v>
      </c>
      <c r="E23" s="2993">
        <v>0.107356269832627</v>
      </c>
      <c r="F23" s="2993">
        <v>9.5776233196552998E-2</v>
      </c>
      <c r="G23" s="2993">
        <v>0.15318658928422299</v>
      </c>
      <c r="H23" s="2993">
        <v>0.13224768688930699</v>
      </c>
      <c r="I23" s="2993">
        <v>0.20572589403967401</v>
      </c>
      <c r="J23" s="2993">
        <v>9.9823279104009399E-2</v>
      </c>
      <c r="K23" s="2993">
        <v>0.123291723722978</v>
      </c>
      <c r="L23" s="2993">
        <v>0.15044842637606301</v>
      </c>
      <c r="M23" s="2993">
        <v>0.201932791600338</v>
      </c>
      <c r="N23" s="2993">
        <v>0.169855701594366</v>
      </c>
      <c r="O23" s="2993">
        <v>6.27767039167169E-2</v>
      </c>
      <c r="P23" s="2993">
        <v>9.3752238497914794E-2</v>
      </c>
      <c r="Q23" s="2993">
        <v>0.14283982834422501</v>
      </c>
      <c r="R23" s="2993">
        <v>0.14625326775775499</v>
      </c>
      <c r="S23" s="2993">
        <v>0.108482512388045</v>
      </c>
      <c r="T23" s="2993">
        <v>0.17067742616262499</v>
      </c>
      <c r="U23" s="2993">
        <v>8.1637517836277207E-2</v>
      </c>
      <c r="V23" s="2995"/>
      <c r="W23" s="2997"/>
      <c r="X23" s="2999"/>
      <c r="Y23" s="3001"/>
      <c r="Z23" s="2993">
        <v>0.109393583440512</v>
      </c>
      <c r="AA23" s="2993">
        <v>0.16696131780269299</v>
      </c>
      <c r="AB23" s="2993">
        <v>0.16014265159920699</v>
      </c>
      <c r="AC23" s="2993">
        <v>9.05945734236063E-2</v>
      </c>
      <c r="AD23" s="3003"/>
      <c r="AE23" s="2993">
        <v>2.3993187323792301E-2</v>
      </c>
      <c r="AF23" s="2993">
        <v>0.130241649386378</v>
      </c>
      <c r="AG23" s="2993">
        <v>0.180913977641108</v>
      </c>
      <c r="AH23" s="2993">
        <v>0.16048558247773301</v>
      </c>
      <c r="AI23" s="2993">
        <v>0.15181929858568399</v>
      </c>
      <c r="AJ23" s="2993">
        <v>0.13433116723850599</v>
      </c>
      <c r="AK23" s="2993">
        <v>5.1088723704855399E-2</v>
      </c>
      <c r="AL23" s="2993">
        <v>0.12652399081729801</v>
      </c>
      <c r="AM23" s="2993">
        <v>0.14219461085488799</v>
      </c>
      <c r="AN23" s="2993">
        <v>0.20021180340037201</v>
      </c>
      <c r="AO23" s="2993">
        <v>9.5104757492707706E-2</v>
      </c>
      <c r="AP23" s="3005"/>
      <c r="AQ23" s="2993">
        <v>0.14785429910321701</v>
      </c>
      <c r="AR23" s="2993">
        <v>4.2380477029925902E-2</v>
      </c>
      <c r="AS23" s="2993">
        <v>0.13056805709345101</v>
      </c>
      <c r="AT23" s="2993">
        <v>7.6979462330258999E-2</v>
      </c>
      <c r="AU23" s="2993">
        <v>0.111350584424123</v>
      </c>
      <c r="AV23" s="2993">
        <v>9.1572564675631699E-2</v>
      </c>
      <c r="AW23" s="2993">
        <v>0.172760077688904</v>
      </c>
      <c r="AX23" s="2993">
        <v>0.19441898275840599</v>
      </c>
      <c r="AY23" s="2993">
        <v>0.21742681347322701</v>
      </c>
      <c r="AZ23" s="2990">
        <v>0.1104020689184</v>
      </c>
    </row>
    <row r="24" spans="1:52" ht="17" x14ac:dyDescent="0.2">
      <c r="A24" s="3057" t="s">
        <v>161</v>
      </c>
      <c r="B24" s="2992">
        <v>1.0983590842482899E-3</v>
      </c>
      <c r="C24" s="2993">
        <v>2.4024794818450902E-3</v>
      </c>
      <c r="D24" s="2993">
        <v>0</v>
      </c>
      <c r="E24" s="2993">
        <v>0</v>
      </c>
      <c r="F24" s="2993">
        <v>0</v>
      </c>
      <c r="G24" s="2993">
        <v>3.8945976737992799E-3</v>
      </c>
      <c r="H24" s="2993">
        <v>2.3400879922415001E-3</v>
      </c>
      <c r="I24" s="2993">
        <v>0</v>
      </c>
      <c r="J24" s="2993">
        <v>0</v>
      </c>
      <c r="K24" s="2993">
        <v>1.3418505122348801E-3</v>
      </c>
      <c r="L24" s="2993">
        <v>0</v>
      </c>
      <c r="M24" s="2993">
        <v>3.8638634961046699E-3</v>
      </c>
      <c r="N24" s="2993">
        <v>7.2072182332176104E-4</v>
      </c>
      <c r="O24" s="2993">
        <v>0</v>
      </c>
      <c r="P24" s="2993">
        <v>0</v>
      </c>
      <c r="Q24" s="2993">
        <v>1.0603530291280701E-2</v>
      </c>
      <c r="R24" s="2993">
        <v>1.11367933019725E-3</v>
      </c>
      <c r="S24" s="2993">
        <v>0</v>
      </c>
      <c r="T24" s="2993">
        <v>2.8490586970321601E-3</v>
      </c>
      <c r="U24" s="2993">
        <v>0</v>
      </c>
      <c r="V24" s="2995"/>
      <c r="W24" s="2997"/>
      <c r="X24" s="2999"/>
      <c r="Y24" s="3001"/>
      <c r="Z24" s="2993">
        <v>0</v>
      </c>
      <c r="AA24" s="2993">
        <v>0</v>
      </c>
      <c r="AB24" s="2993">
        <v>3.8763114173452E-3</v>
      </c>
      <c r="AC24" s="2993">
        <v>0</v>
      </c>
      <c r="AD24" s="3003"/>
      <c r="AE24" s="2993">
        <v>0</v>
      </c>
      <c r="AF24" s="2993">
        <v>0</v>
      </c>
      <c r="AG24" s="2993">
        <v>0</v>
      </c>
      <c r="AH24" s="2993">
        <v>0</v>
      </c>
      <c r="AI24" s="2993">
        <v>0</v>
      </c>
      <c r="AJ24" s="2993">
        <v>1.52877679749016E-3</v>
      </c>
      <c r="AK24" s="2993">
        <v>0</v>
      </c>
      <c r="AL24" s="2993">
        <v>1.2867612778099001E-3</v>
      </c>
      <c r="AM24" s="2993">
        <v>0</v>
      </c>
      <c r="AN24" s="2993">
        <v>0</v>
      </c>
      <c r="AO24" s="2993">
        <v>5.06619984790126E-3</v>
      </c>
      <c r="AP24" s="3005"/>
      <c r="AQ24" s="2993">
        <v>1.35378235468563E-3</v>
      </c>
      <c r="AR24" s="2993">
        <v>0</v>
      </c>
      <c r="AS24" s="2993">
        <v>0</v>
      </c>
      <c r="AT24" s="2993">
        <v>0</v>
      </c>
      <c r="AU24" s="2993">
        <v>0</v>
      </c>
      <c r="AV24" s="2993">
        <v>0</v>
      </c>
      <c r="AW24" s="2993">
        <v>3.00059580918202E-3</v>
      </c>
      <c r="AX24" s="2993">
        <v>0</v>
      </c>
      <c r="AY24" s="2993">
        <v>0</v>
      </c>
      <c r="AZ24" s="2990">
        <v>4.2816231181323104E-3</v>
      </c>
    </row>
    <row r="25" spans="1:52" ht="17" x14ac:dyDescent="0.2">
      <c r="A25" s="3057" t="s">
        <v>162</v>
      </c>
      <c r="B25" s="2992">
        <v>6.9384467532375401E-3</v>
      </c>
      <c r="C25" s="2993">
        <v>6.1315898243058404E-3</v>
      </c>
      <c r="D25" s="2993">
        <v>7.61799953012371E-3</v>
      </c>
      <c r="E25" s="2993">
        <v>2.4101526979204298E-3</v>
      </c>
      <c r="F25" s="2993">
        <v>6.86368935472478E-3</v>
      </c>
      <c r="G25" s="2993">
        <v>1.4208229789929701E-2</v>
      </c>
      <c r="H25" s="2993">
        <v>1.03387286789414E-2</v>
      </c>
      <c r="I25" s="2993">
        <v>1.76232046148592E-3</v>
      </c>
      <c r="J25" s="2993">
        <v>0</v>
      </c>
      <c r="K25" s="2993">
        <v>6.0527653101293301E-3</v>
      </c>
      <c r="L25" s="2993">
        <v>1.52863517358369E-2</v>
      </c>
      <c r="M25" s="2993">
        <v>6.1303559514871301E-3</v>
      </c>
      <c r="N25" s="2993">
        <v>1.05090758618012E-2</v>
      </c>
      <c r="O25" s="2993">
        <v>0</v>
      </c>
      <c r="P25" s="2993">
        <v>3.64108759128519E-3</v>
      </c>
      <c r="Q25" s="2993">
        <v>0</v>
      </c>
      <c r="R25" s="2993">
        <v>3.2502403433998599E-3</v>
      </c>
      <c r="S25" s="2993">
        <v>1.3796948078847401E-2</v>
      </c>
      <c r="T25" s="2993">
        <v>6.70077251156765E-3</v>
      </c>
      <c r="U25" s="2993">
        <v>2.0338646993758799E-2</v>
      </c>
      <c r="V25" s="2995"/>
      <c r="W25" s="2997"/>
      <c r="X25" s="2999"/>
      <c r="Y25" s="3001"/>
      <c r="Z25" s="2993">
        <v>5.5679012985935398E-3</v>
      </c>
      <c r="AA25" s="2993">
        <v>6.8747309760846297E-3</v>
      </c>
      <c r="AB25" s="2993">
        <v>8.2840881555347606E-3</v>
      </c>
      <c r="AC25" s="2993">
        <v>0</v>
      </c>
      <c r="AD25" s="3003"/>
      <c r="AE25" s="2993">
        <v>0</v>
      </c>
      <c r="AF25" s="2993">
        <v>1.71960614674741E-2</v>
      </c>
      <c r="AG25" s="2993">
        <v>0</v>
      </c>
      <c r="AH25" s="2993">
        <v>0</v>
      </c>
      <c r="AI25" s="2993">
        <v>0</v>
      </c>
      <c r="AJ25" s="2993">
        <v>7.9397261206015299E-3</v>
      </c>
      <c r="AK25" s="2993">
        <v>0</v>
      </c>
      <c r="AL25" s="2993">
        <v>9.4390749333591005E-3</v>
      </c>
      <c r="AM25" s="2993">
        <v>1.6165532921065199E-3</v>
      </c>
      <c r="AN25" s="2993">
        <v>1.92078808781843E-2</v>
      </c>
      <c r="AO25" s="2993">
        <v>5.0149536426827603E-3</v>
      </c>
      <c r="AP25" s="3005"/>
      <c r="AQ25" s="2993">
        <v>7.3384608133578201E-3</v>
      </c>
      <c r="AR25" s="2993">
        <v>8.1034202012049607E-3</v>
      </c>
      <c r="AS25" s="2993">
        <v>0</v>
      </c>
      <c r="AT25" s="2993">
        <v>1.3771077763025099E-2</v>
      </c>
      <c r="AU25" s="2993">
        <v>4.1974568241394004E-3</v>
      </c>
      <c r="AV25" s="2993">
        <v>5.0764325759400097E-3</v>
      </c>
      <c r="AW25" s="2993">
        <v>9.1350325782875996E-3</v>
      </c>
      <c r="AX25" s="2993">
        <v>5.0222311626151499E-3</v>
      </c>
      <c r="AY25" s="2993">
        <v>1.7340881389756101E-2</v>
      </c>
      <c r="AZ25" s="2990">
        <v>7.6575303226793104E-3</v>
      </c>
    </row>
    <row r="26" spans="1:52" ht="17" x14ac:dyDescent="0.2">
      <c r="A26" s="3057" t="s">
        <v>163</v>
      </c>
      <c r="B26" s="2992">
        <v>0.184377939598726</v>
      </c>
      <c r="C26" s="2993">
        <v>0.19035248629392401</v>
      </c>
      <c r="D26" s="2993">
        <v>0.17934604403982701</v>
      </c>
      <c r="E26" s="2993">
        <v>0.21478567200787299</v>
      </c>
      <c r="F26" s="2993">
        <v>0.189752598222832</v>
      </c>
      <c r="G26" s="2993">
        <v>0.191507366092181</v>
      </c>
      <c r="H26" s="2993">
        <v>0.175318871674042</v>
      </c>
      <c r="I26" s="2993">
        <v>0.156981705185927</v>
      </c>
      <c r="J26" s="2993">
        <v>0.19806076758313501</v>
      </c>
      <c r="K26" s="2993">
        <v>0.196200506371285</v>
      </c>
      <c r="L26" s="2993">
        <v>0.19065718251627201</v>
      </c>
      <c r="M26" s="2993">
        <v>0.13155661795082299</v>
      </c>
      <c r="N26" s="2993">
        <v>0.18387807214139501</v>
      </c>
      <c r="O26" s="2993">
        <v>0.147911670046559</v>
      </c>
      <c r="P26" s="2993">
        <v>0.26606649628788798</v>
      </c>
      <c r="Q26" s="2993">
        <v>0.16944196857124799</v>
      </c>
      <c r="R26" s="2993">
        <v>0.18592620697222301</v>
      </c>
      <c r="S26" s="2993">
        <v>0.19605627491799599</v>
      </c>
      <c r="T26" s="2993">
        <v>0.18784393281042899</v>
      </c>
      <c r="U26" s="2993">
        <v>0.18102609972275099</v>
      </c>
      <c r="V26" s="2995"/>
      <c r="W26" s="2997"/>
      <c r="X26" s="2999"/>
      <c r="Y26" s="3001"/>
      <c r="Z26" s="2993">
        <v>0.176840668174086</v>
      </c>
      <c r="AA26" s="2993">
        <v>0.18855929559461401</v>
      </c>
      <c r="AB26" s="2993">
        <v>0.19227497069636601</v>
      </c>
      <c r="AC26" s="2993">
        <v>0.170347009589631</v>
      </c>
      <c r="AD26" s="3003"/>
      <c r="AE26" s="2993">
        <v>0.19213565824176701</v>
      </c>
      <c r="AF26" s="2993">
        <v>0.186118091889937</v>
      </c>
      <c r="AG26" s="2993">
        <v>0.14710321857547001</v>
      </c>
      <c r="AH26" s="2993">
        <v>0.21737040345026301</v>
      </c>
      <c r="AI26" s="2993">
        <v>0.16220339849756399</v>
      </c>
      <c r="AJ26" s="2993">
        <v>0.18850457151542299</v>
      </c>
      <c r="AK26" s="2993">
        <v>0.214557020439749</v>
      </c>
      <c r="AL26" s="2993">
        <v>0.17906231627955499</v>
      </c>
      <c r="AM26" s="2993">
        <v>0.19542589011809799</v>
      </c>
      <c r="AN26" s="2993">
        <v>0.17758478001667999</v>
      </c>
      <c r="AO26" s="2993">
        <v>0.172226196650138</v>
      </c>
      <c r="AP26" s="3005"/>
      <c r="AQ26" s="2993">
        <v>0.18646912474087701</v>
      </c>
      <c r="AR26" s="2993">
        <v>0.183886611586631</v>
      </c>
      <c r="AS26" s="2993">
        <v>0.17849122249902399</v>
      </c>
      <c r="AT26" s="2993">
        <v>0.15530302467107501</v>
      </c>
      <c r="AU26" s="2993">
        <v>0.141757106673532</v>
      </c>
      <c r="AV26" s="2993">
        <v>0.177015895507982</v>
      </c>
      <c r="AW26" s="2993">
        <v>0.17818974170169499</v>
      </c>
      <c r="AX26" s="2993">
        <v>0.27408462358411101</v>
      </c>
      <c r="AY26" s="2993">
        <v>0.178965992022875</v>
      </c>
      <c r="AZ26" s="2990">
        <v>0.19802522591187399</v>
      </c>
    </row>
    <row r="27" spans="1:52" ht="17" x14ac:dyDescent="0.2">
      <c r="A27" s="3057" t="s">
        <v>164</v>
      </c>
      <c r="B27" s="2992">
        <v>3.5604455906865E-2</v>
      </c>
      <c r="C27" s="2993">
        <v>3.9702062076724103E-2</v>
      </c>
      <c r="D27" s="2993">
        <v>3.2153361231380899E-2</v>
      </c>
      <c r="E27" s="2993">
        <v>1.9907266582256399E-2</v>
      </c>
      <c r="F27" s="2993">
        <v>2.0048648844652E-2</v>
      </c>
      <c r="G27" s="2993">
        <v>4.5599017959429403E-2</v>
      </c>
      <c r="H27" s="2993">
        <v>3.0878473348655299E-2</v>
      </c>
      <c r="I27" s="2993">
        <v>6.3357006463278701E-2</v>
      </c>
      <c r="J27" s="2993">
        <v>6.2998326739820698E-2</v>
      </c>
      <c r="K27" s="2993">
        <v>2.6270883297506799E-2</v>
      </c>
      <c r="L27" s="2993">
        <v>2.53649210750439E-2</v>
      </c>
      <c r="M27" s="2993">
        <v>2.9990084339783899E-2</v>
      </c>
      <c r="N27" s="2993">
        <v>3.41347402689893E-2</v>
      </c>
      <c r="O27" s="2993">
        <v>4.2668009124916702E-2</v>
      </c>
      <c r="P27" s="2993">
        <v>5.0754259975353697E-2</v>
      </c>
      <c r="Q27" s="2993">
        <v>0</v>
      </c>
      <c r="R27" s="2993">
        <v>3.5262268891261599E-2</v>
      </c>
      <c r="S27" s="2993">
        <v>2.49959965807416E-2</v>
      </c>
      <c r="T27" s="2993">
        <v>4.47816472405713E-2</v>
      </c>
      <c r="U27" s="2993">
        <v>4.4446721745164897E-2</v>
      </c>
      <c r="V27" s="2995"/>
      <c r="W27" s="2997"/>
      <c r="X27" s="2999"/>
      <c r="Y27" s="3001"/>
      <c r="Z27" s="2993">
        <v>2.91010195826246E-2</v>
      </c>
      <c r="AA27" s="2993">
        <v>3.7758527897173398E-2</v>
      </c>
      <c r="AB27" s="2993">
        <v>4.8152798598526898E-2</v>
      </c>
      <c r="AC27" s="2993">
        <v>1.82449813041979E-2</v>
      </c>
      <c r="AD27" s="3003"/>
      <c r="AE27" s="2993">
        <v>0</v>
      </c>
      <c r="AF27" s="2993">
        <v>1.8234252049602401E-2</v>
      </c>
      <c r="AG27" s="2993">
        <v>4.06390794817005E-2</v>
      </c>
      <c r="AH27" s="2993">
        <v>8.4916843522699001E-2</v>
      </c>
      <c r="AI27" s="2993">
        <v>5.1070221108073403E-2</v>
      </c>
      <c r="AJ27" s="2993">
        <v>3.5246457987764997E-2</v>
      </c>
      <c r="AK27" s="2993">
        <v>0</v>
      </c>
      <c r="AL27" s="2993">
        <v>2.7201880995961901E-2</v>
      </c>
      <c r="AM27" s="2993">
        <v>4.8453877833828603E-2</v>
      </c>
      <c r="AN27" s="2993">
        <v>2.79466374877088E-2</v>
      </c>
      <c r="AO27" s="2993">
        <v>2.4546419837611001E-2</v>
      </c>
      <c r="AP27" s="3005"/>
      <c r="AQ27" s="2993">
        <v>3.7625059056396598E-2</v>
      </c>
      <c r="AR27" s="2993">
        <v>0</v>
      </c>
      <c r="AS27" s="2993">
        <v>4.4909160370444602E-2</v>
      </c>
      <c r="AT27" s="2993">
        <v>1.8615190411690099E-2</v>
      </c>
      <c r="AU27" s="2993">
        <v>4.1712188785398202E-2</v>
      </c>
      <c r="AV27" s="2993">
        <v>4.95470864869276E-2</v>
      </c>
      <c r="AW27" s="2993">
        <v>2.5505064378047199E-2</v>
      </c>
      <c r="AX27" s="2993">
        <v>2.21336938984583E-2</v>
      </c>
      <c r="AY27" s="2993">
        <v>4.7813037352936703E-2</v>
      </c>
      <c r="AZ27" s="2990">
        <v>1.65366802409142E-2</v>
      </c>
    </row>
    <row r="28" spans="1:52" ht="17" x14ac:dyDescent="0.2">
      <c r="A28" s="3057" t="s">
        <v>165</v>
      </c>
      <c r="B28" s="2992">
        <v>0.43737089747244701</v>
      </c>
      <c r="C28" s="2993">
        <v>0.46371892384095498</v>
      </c>
      <c r="D28" s="2993">
        <v>0.41518000607377398</v>
      </c>
      <c r="E28" s="2993">
        <v>0.56379209680471898</v>
      </c>
      <c r="F28" s="2993">
        <v>0.51091767695557799</v>
      </c>
      <c r="G28" s="2993">
        <v>0.44204550289396299</v>
      </c>
      <c r="H28" s="2993">
        <v>0.38760263791737298</v>
      </c>
      <c r="I28" s="2993">
        <v>0.29038286666073398</v>
      </c>
      <c r="J28" s="2993">
        <v>0.43794413071191002</v>
      </c>
      <c r="K28" s="2993">
        <v>0.49411626738871101</v>
      </c>
      <c r="L28" s="2993">
        <v>0.43914878517406197</v>
      </c>
      <c r="M28" s="2993">
        <v>0.32094963649744601</v>
      </c>
      <c r="N28" s="2993">
        <v>0.41923104436190001</v>
      </c>
      <c r="O28" s="2993">
        <v>0.44964277629231397</v>
      </c>
      <c r="P28" s="2993">
        <v>0.47865368388463603</v>
      </c>
      <c r="Q28" s="2993">
        <v>0.50487970474005495</v>
      </c>
      <c r="R28" s="2993">
        <v>0.41321040428384698</v>
      </c>
      <c r="S28" s="2993">
        <v>0.420687941550831</v>
      </c>
      <c r="T28" s="2993">
        <v>0.55811187195376799</v>
      </c>
      <c r="U28" s="2993">
        <v>0.43627339044655</v>
      </c>
      <c r="V28" s="2995"/>
      <c r="W28" s="2997"/>
      <c r="X28" s="2999"/>
      <c r="Y28" s="3001"/>
      <c r="Z28" s="2993">
        <v>0.52567885740364295</v>
      </c>
      <c r="AA28" s="2993">
        <v>0.412851305864122</v>
      </c>
      <c r="AB28" s="2993">
        <v>0.356900991396152</v>
      </c>
      <c r="AC28" s="2993">
        <v>0.49842008743066801</v>
      </c>
      <c r="AD28" s="3003"/>
      <c r="AE28" s="2993">
        <v>0.447567610023894</v>
      </c>
      <c r="AF28" s="2993">
        <v>0.54887323363407903</v>
      </c>
      <c r="AG28" s="2993">
        <v>0.34591764485494703</v>
      </c>
      <c r="AH28" s="2993">
        <v>0.35801260252869999</v>
      </c>
      <c r="AI28" s="2993">
        <v>0.48305329640469002</v>
      </c>
      <c r="AJ28" s="2993">
        <v>0.43751539796574002</v>
      </c>
      <c r="AK28" s="2993">
        <v>0.47637608002669501</v>
      </c>
      <c r="AL28" s="2993">
        <v>0.46357557636300001</v>
      </c>
      <c r="AM28" s="2993">
        <v>0.38791905518659597</v>
      </c>
      <c r="AN28" s="2993">
        <v>0.425784557761752</v>
      </c>
      <c r="AO28" s="2993">
        <v>0.52544835304945703</v>
      </c>
      <c r="AP28" s="3005"/>
      <c r="AQ28" s="2993">
        <v>0.42080960347304203</v>
      </c>
      <c r="AR28" s="2993">
        <v>0.391338699743007</v>
      </c>
      <c r="AS28" s="2993">
        <v>0.48973109694668199</v>
      </c>
      <c r="AT28" s="2993">
        <v>0.68715328836149203</v>
      </c>
      <c r="AU28" s="2993">
        <v>0.53660316305500599</v>
      </c>
      <c r="AV28" s="2993">
        <v>0.51222090318009705</v>
      </c>
      <c r="AW28" s="2993">
        <v>0.35586744566010797</v>
      </c>
      <c r="AX28" s="2993">
        <v>0.39220737610067102</v>
      </c>
      <c r="AY28" s="2993">
        <v>0.27140512272397599</v>
      </c>
      <c r="AZ28" s="2990">
        <v>0.38643356652123001</v>
      </c>
    </row>
    <row r="29" spans="1:52" ht="17" x14ac:dyDescent="0.2">
      <c r="A29" s="3057" t="s">
        <v>166</v>
      </c>
      <c r="B29" s="2992">
        <v>8.6462679937032803E-3</v>
      </c>
      <c r="C29" s="2993">
        <v>1.30550479231207E-2</v>
      </c>
      <c r="D29" s="2993">
        <v>4.9330958856290599E-3</v>
      </c>
      <c r="E29" s="2993">
        <v>2.1051667196407401E-3</v>
      </c>
      <c r="F29" s="2993">
        <v>7.5466805880976696E-3</v>
      </c>
      <c r="G29" s="2993">
        <v>4.0572993569147004E-3</v>
      </c>
      <c r="H29" s="2993">
        <v>9.3853594969170503E-3</v>
      </c>
      <c r="I29" s="2993">
        <v>1.7944998233984301E-2</v>
      </c>
      <c r="J29" s="2993">
        <v>7.6705939776671901E-3</v>
      </c>
      <c r="K29" s="2993">
        <v>1.7533827656578201E-3</v>
      </c>
      <c r="L29" s="2993">
        <v>2.0517410871426799E-2</v>
      </c>
      <c r="M29" s="2993">
        <v>5.8337069130951196E-3</v>
      </c>
      <c r="N29" s="2993">
        <v>1.0301753598175501E-2</v>
      </c>
      <c r="O29" s="2993">
        <v>6.6331368721672603E-4</v>
      </c>
      <c r="P29" s="2993">
        <v>1.27371290163964E-2</v>
      </c>
      <c r="Q29" s="2993">
        <v>1.16686026743721E-2</v>
      </c>
      <c r="R29" s="2993">
        <v>8.9629444212506095E-3</v>
      </c>
      <c r="S29" s="2993">
        <v>1.27192200963377E-2</v>
      </c>
      <c r="T29" s="2993">
        <v>3.72283676324243E-3</v>
      </c>
      <c r="U29" s="2993">
        <v>0</v>
      </c>
      <c r="V29" s="2995"/>
      <c r="W29" s="2997"/>
      <c r="X29" s="2999"/>
      <c r="Y29" s="3001"/>
      <c r="Z29" s="2993">
        <v>4.0259079091122798E-3</v>
      </c>
      <c r="AA29" s="2993">
        <v>4.7015426645931196E-3</v>
      </c>
      <c r="AB29" s="2993">
        <v>1.8167905477083999E-2</v>
      </c>
      <c r="AC29" s="2993">
        <v>2.2192212836356098E-2</v>
      </c>
      <c r="AD29" s="3003"/>
      <c r="AE29" s="2993">
        <v>0</v>
      </c>
      <c r="AF29" s="2993">
        <v>0</v>
      </c>
      <c r="AG29" s="2993">
        <v>1.8042692084215699E-2</v>
      </c>
      <c r="AH29" s="2993">
        <v>3.8803169478609303E-2</v>
      </c>
      <c r="AI29" s="2993">
        <v>2.4913753224220202E-3</v>
      </c>
      <c r="AJ29" s="2993">
        <v>9.2445408210016997E-3</v>
      </c>
      <c r="AK29" s="2993">
        <v>0</v>
      </c>
      <c r="AL29" s="2993">
        <v>5.23915845699409E-3</v>
      </c>
      <c r="AM29" s="2993">
        <v>8.1071307405622996E-3</v>
      </c>
      <c r="AN29" s="2993">
        <v>2.1402168371972001E-2</v>
      </c>
      <c r="AO29" s="2993">
        <v>7.7207532782197497E-3</v>
      </c>
      <c r="AP29" s="3005"/>
      <c r="AQ29" s="2993">
        <v>9.1589445923452497E-3</v>
      </c>
      <c r="AR29" s="2993">
        <v>2.3225651155052401E-2</v>
      </c>
      <c r="AS29" s="2993">
        <v>0</v>
      </c>
      <c r="AT29" s="2993">
        <v>3.1149220377388802E-3</v>
      </c>
      <c r="AU29" s="2993">
        <v>2.1912064170518399E-3</v>
      </c>
      <c r="AV29" s="2993">
        <v>1.2452509508049299E-2</v>
      </c>
      <c r="AW29" s="2993">
        <v>1.2812173811166399E-2</v>
      </c>
      <c r="AX29" s="2993">
        <v>0</v>
      </c>
      <c r="AY29" s="2993">
        <v>9.1427120627162201E-3</v>
      </c>
      <c r="AZ29" s="2990">
        <v>1.37248867541712E-2</v>
      </c>
    </row>
    <row r="30" spans="1:52" ht="17" x14ac:dyDescent="0.2">
      <c r="A30" s="3057" t="s">
        <v>167</v>
      </c>
      <c r="B30" s="2992">
        <v>3.1375211670819199E-2</v>
      </c>
      <c r="C30" s="2993">
        <v>2.90119840856034E-2</v>
      </c>
      <c r="D30" s="2993">
        <v>3.3365574286994201E-2</v>
      </c>
      <c r="E30" s="2993">
        <v>2.3403956941926901E-2</v>
      </c>
      <c r="F30" s="2993">
        <v>9.7521213707708592E-3</v>
      </c>
      <c r="G30" s="2993">
        <v>4.4669688006719201E-2</v>
      </c>
      <c r="H30" s="2993">
        <v>3.3261725019278099E-2</v>
      </c>
      <c r="I30" s="2993">
        <v>5.2206318671759101E-2</v>
      </c>
      <c r="J30" s="2993">
        <v>2.9003986343950801E-2</v>
      </c>
      <c r="K30" s="2993">
        <v>4.2771067652170203E-2</v>
      </c>
      <c r="L30" s="2993">
        <v>2.4362728147603499E-2</v>
      </c>
      <c r="M30" s="2993">
        <v>2.2731367684953201E-2</v>
      </c>
      <c r="N30" s="2993">
        <v>2.71836942780532E-2</v>
      </c>
      <c r="O30" s="2993">
        <v>3.7401710051181203E-2</v>
      </c>
      <c r="P30" s="2993">
        <v>4.1731671634361499E-2</v>
      </c>
      <c r="Q30" s="2993">
        <v>3.5404807949108198E-2</v>
      </c>
      <c r="R30" s="2993">
        <v>3.64058010459078E-2</v>
      </c>
      <c r="S30" s="2993">
        <v>1.9896805760112098E-2</v>
      </c>
      <c r="T30" s="2993">
        <v>3.05313488213797E-2</v>
      </c>
      <c r="U30" s="2993">
        <v>3.1441973201863802E-2</v>
      </c>
      <c r="V30" s="2995"/>
      <c r="W30" s="2997"/>
      <c r="X30" s="2999"/>
      <c r="Y30" s="3001"/>
      <c r="Z30" s="2993">
        <v>3.21504325187736E-2</v>
      </c>
      <c r="AA30" s="2993">
        <v>3.72411304065512E-2</v>
      </c>
      <c r="AB30" s="2993">
        <v>3.2634335859648603E-2</v>
      </c>
      <c r="AC30" s="2993">
        <v>0</v>
      </c>
      <c r="AD30" s="3003"/>
      <c r="AE30" s="2993">
        <v>0</v>
      </c>
      <c r="AF30" s="2993">
        <v>3.4814173956430799E-2</v>
      </c>
      <c r="AG30" s="2993">
        <v>3.31503430670608E-2</v>
      </c>
      <c r="AH30" s="2993">
        <v>4.2893392003102798E-2</v>
      </c>
      <c r="AI30" s="2993">
        <v>1.8410014972035899E-2</v>
      </c>
      <c r="AJ30" s="2993">
        <v>3.2505871574701403E-2</v>
      </c>
      <c r="AK30" s="2993">
        <v>0</v>
      </c>
      <c r="AL30" s="2993">
        <v>3.51098776587839E-2</v>
      </c>
      <c r="AM30" s="2993">
        <v>2.6738962939426899E-2</v>
      </c>
      <c r="AN30" s="2993">
        <v>5.6013254243000098E-2</v>
      </c>
      <c r="AO30" s="2993">
        <v>1.3257393290026899E-2</v>
      </c>
      <c r="AP30" s="3005"/>
      <c r="AQ30" s="2993">
        <v>3.4424878562880297E-2</v>
      </c>
      <c r="AR30" s="2993">
        <v>4.4391110733527299E-2</v>
      </c>
      <c r="AS30" s="2993">
        <v>6.8212057822857998E-3</v>
      </c>
      <c r="AT30" s="2993">
        <v>1.6726908317213501E-2</v>
      </c>
      <c r="AU30" s="2993">
        <v>3.1201034278923501E-2</v>
      </c>
      <c r="AV30" s="2993">
        <v>2.5072939823153301E-2</v>
      </c>
      <c r="AW30" s="2993">
        <v>4.3741438847304998E-2</v>
      </c>
      <c r="AX30" s="2993">
        <v>1.85745303874278E-2</v>
      </c>
      <c r="AY30" s="2993">
        <v>2.6136491751673999E-2</v>
      </c>
      <c r="AZ30" s="2990">
        <v>4.1246741459788398E-2</v>
      </c>
    </row>
    <row r="31" spans="1:52" ht="17" x14ac:dyDescent="0.2">
      <c r="A31" s="3057" t="s">
        <v>168</v>
      </c>
      <c r="B31" s="2992">
        <v>0.60855860688882801</v>
      </c>
      <c r="C31" s="2993">
        <v>0.61407631368216198</v>
      </c>
      <c r="D31" s="2993">
        <v>0.60391147201397699</v>
      </c>
      <c r="E31" s="2993">
        <v>0.64761421805251795</v>
      </c>
      <c r="F31" s="2993">
        <v>0.61697851632448397</v>
      </c>
      <c r="G31" s="2993">
        <v>0.55622623491759304</v>
      </c>
      <c r="H31" s="2993">
        <v>0.59647476072420402</v>
      </c>
      <c r="I31" s="2993">
        <v>0.61995742470260295</v>
      </c>
      <c r="J31" s="2993">
        <v>0.47281775610356602</v>
      </c>
      <c r="K31" s="2993">
        <v>0.58710978835848904</v>
      </c>
      <c r="L31" s="2993">
        <v>0.67525199009652304</v>
      </c>
      <c r="M31" s="2993">
        <v>0.74696462372277705</v>
      </c>
      <c r="N31" s="2993">
        <v>0.67397460940591003</v>
      </c>
      <c r="O31" s="2993">
        <v>0.43527847301706402</v>
      </c>
      <c r="P31" s="2993">
        <v>0.58185648117233602</v>
      </c>
      <c r="Q31" s="2993">
        <v>0.58031214236145701</v>
      </c>
      <c r="R31" s="2993">
        <v>0.65353116105407305</v>
      </c>
      <c r="S31" s="2993">
        <v>0.48371416563855901</v>
      </c>
      <c r="T31" s="2993">
        <v>0.71214705830831604</v>
      </c>
      <c r="U31" s="2993">
        <v>0.37056125932749601</v>
      </c>
      <c r="V31" s="2995"/>
      <c r="W31" s="2997"/>
      <c r="X31" s="2999"/>
      <c r="Y31" s="3001"/>
      <c r="Z31" s="2993">
        <v>0.78754481634374696</v>
      </c>
      <c r="AA31" s="2993">
        <v>0.64703408623383996</v>
      </c>
      <c r="AB31" s="2993">
        <v>0.45320542920114398</v>
      </c>
      <c r="AC31" s="2993">
        <v>0.29086302596605201</v>
      </c>
      <c r="AD31" s="3003"/>
      <c r="AE31" s="2993">
        <v>0.32775876181263502</v>
      </c>
      <c r="AF31" s="2993">
        <v>0.59207258178955102</v>
      </c>
      <c r="AG31" s="2993">
        <v>0.61556613208955002</v>
      </c>
      <c r="AH31" s="2993">
        <v>0.67463269938298398</v>
      </c>
      <c r="AI31" s="2993">
        <v>0.52656139069878605</v>
      </c>
      <c r="AJ31" s="2993">
        <v>0.61930174672145599</v>
      </c>
      <c r="AK31" s="2993">
        <v>0.43304721944154501</v>
      </c>
      <c r="AL31" s="2993">
        <v>0.61107635668924698</v>
      </c>
      <c r="AM31" s="2993">
        <v>0.59604507658811301</v>
      </c>
      <c r="AN31" s="2993">
        <v>0.68126947663443804</v>
      </c>
      <c r="AO31" s="2993">
        <v>0.57283930624937196</v>
      </c>
      <c r="AP31" s="3005"/>
      <c r="AQ31" s="2993">
        <v>0.64356369093692201</v>
      </c>
      <c r="AR31" s="2993">
        <v>0.207452088156376</v>
      </c>
      <c r="AS31" s="2993">
        <v>0.49937286230635503</v>
      </c>
      <c r="AT31" s="2993">
        <v>0.608373267278153</v>
      </c>
      <c r="AU31" s="2993">
        <v>0.52354256507563501</v>
      </c>
      <c r="AV31" s="2993">
        <v>0.589569953569275</v>
      </c>
      <c r="AW31" s="2993">
        <v>0.61918900141713396</v>
      </c>
      <c r="AX31" s="2993">
        <v>0.74280597918731806</v>
      </c>
      <c r="AY31" s="2993">
        <v>0.67768100554741295</v>
      </c>
      <c r="AZ31" s="2990">
        <v>0.59678405037410098</v>
      </c>
    </row>
    <row r="32" spans="1:52" ht="17" x14ac:dyDescent="0.2">
      <c r="A32" s="3057" t="s">
        <v>169</v>
      </c>
      <c r="B32" s="2992">
        <v>1.7292404581163299E-2</v>
      </c>
      <c r="C32" s="2993">
        <v>2.1843923481667998E-2</v>
      </c>
      <c r="D32" s="2993">
        <v>1.3459014550066799E-2</v>
      </c>
      <c r="E32" s="2993">
        <v>1.26510916207614E-2</v>
      </c>
      <c r="F32" s="2993">
        <v>2.6844784157385001E-2</v>
      </c>
      <c r="G32" s="2993">
        <v>2.6554254117179901E-2</v>
      </c>
      <c r="H32" s="2993">
        <v>1.24222325830276E-2</v>
      </c>
      <c r="I32" s="2993">
        <v>6.1436406652290096E-3</v>
      </c>
      <c r="J32" s="2993">
        <v>1.5154910200623799E-2</v>
      </c>
      <c r="K32" s="2993">
        <v>1.7780747008632001E-2</v>
      </c>
      <c r="L32" s="2993">
        <v>2.39243495638586E-2</v>
      </c>
      <c r="M32" s="2993">
        <v>9.3931045318514702E-3</v>
      </c>
      <c r="N32" s="2993">
        <v>1.20826149150907E-2</v>
      </c>
      <c r="O32" s="2993">
        <v>3.25343490423112E-2</v>
      </c>
      <c r="P32" s="2993">
        <v>1.44083384426732E-2</v>
      </c>
      <c r="Q32" s="2993">
        <v>2.37898342970469E-2</v>
      </c>
      <c r="R32" s="2993">
        <v>1.27996519498626E-2</v>
      </c>
      <c r="S32" s="2993">
        <v>2.09621287815396E-2</v>
      </c>
      <c r="T32" s="2993">
        <v>1.0753100765170999E-2</v>
      </c>
      <c r="U32" s="2993">
        <v>5.0433918611995102E-2</v>
      </c>
      <c r="V32" s="2995"/>
      <c r="W32" s="2997"/>
      <c r="X32" s="2999"/>
      <c r="Y32" s="3001"/>
      <c r="Z32" s="2993">
        <v>1.5863991688448199E-2</v>
      </c>
      <c r="AA32" s="2993">
        <v>1.81223819379943E-2</v>
      </c>
      <c r="AB32" s="2993">
        <v>1.55775917339984E-2</v>
      </c>
      <c r="AC32" s="2993">
        <v>0</v>
      </c>
      <c r="AD32" s="3003"/>
      <c r="AE32" s="2993">
        <v>3.91026118014733E-2</v>
      </c>
      <c r="AF32" s="2993">
        <v>2.7243805417084401E-2</v>
      </c>
      <c r="AG32" s="2993">
        <v>3.17825199315453E-3</v>
      </c>
      <c r="AH32" s="2993">
        <v>1.6699579642573299E-2</v>
      </c>
      <c r="AI32" s="2993">
        <v>3.0359102914611798E-2</v>
      </c>
      <c r="AJ32" s="2993">
        <v>1.6456412988667599E-2</v>
      </c>
      <c r="AK32" s="2993">
        <v>2.5371604911976799E-2</v>
      </c>
      <c r="AL32" s="2993">
        <v>2.1194357840946101E-2</v>
      </c>
      <c r="AM32" s="2993">
        <v>1.2290611124563399E-2</v>
      </c>
      <c r="AN32" s="2993">
        <v>1.9165754824233001E-2</v>
      </c>
      <c r="AO32" s="2993">
        <v>9.6240373400349691E-3</v>
      </c>
      <c r="AP32" s="3005"/>
      <c r="AQ32" s="2993">
        <v>1.27212782646708E-2</v>
      </c>
      <c r="AR32" s="2993">
        <v>7.0867758355811399E-3</v>
      </c>
      <c r="AS32" s="2993">
        <v>6.00540676587622E-2</v>
      </c>
      <c r="AT32" s="2993">
        <v>2.1535336894801901E-2</v>
      </c>
      <c r="AU32" s="2993">
        <v>1.5713579949539602E-2</v>
      </c>
      <c r="AV32" s="2993">
        <v>1.8020763469985199E-2</v>
      </c>
      <c r="AW32" s="2993">
        <v>8.2593782277423696E-3</v>
      </c>
      <c r="AX32" s="2993">
        <v>2.2897371662733399E-2</v>
      </c>
      <c r="AY32" s="2993">
        <v>2.7264794211302401E-2</v>
      </c>
      <c r="AZ32" s="2990">
        <v>2.3514766930149599E-2</v>
      </c>
    </row>
    <row r="33" spans="1:52" ht="17" x14ac:dyDescent="0.2">
      <c r="A33" s="3057" t="s">
        <v>170</v>
      </c>
      <c r="B33" s="2992">
        <v>8.2207548671065694E-2</v>
      </c>
      <c r="C33" s="2993">
        <v>0.118251083465503</v>
      </c>
      <c r="D33" s="2993">
        <v>5.18508853270657E-2</v>
      </c>
      <c r="E33" s="2993">
        <v>0.187719472370239</v>
      </c>
      <c r="F33" s="2993">
        <v>7.0298176587259203E-2</v>
      </c>
      <c r="G33" s="2993">
        <v>0.105064710359488</v>
      </c>
      <c r="H33" s="2993">
        <v>4.8960971470521399E-2</v>
      </c>
      <c r="I33" s="2993">
        <v>2.8134308342337901E-2</v>
      </c>
      <c r="J33" s="2993">
        <v>6.0473588244091901E-2</v>
      </c>
      <c r="K33" s="2993">
        <v>0.103024889745697</v>
      </c>
      <c r="L33" s="2993">
        <v>9.4382003873766607E-2</v>
      </c>
      <c r="M33" s="2993">
        <v>5.38548936734023E-2</v>
      </c>
      <c r="N33" s="2993">
        <v>7.4239834192832699E-2</v>
      </c>
      <c r="O33" s="2993">
        <v>8.0676991563726402E-2</v>
      </c>
      <c r="P33" s="2993">
        <v>6.6389447037898203E-2</v>
      </c>
      <c r="Q33" s="2993">
        <v>0.19668872964644499</v>
      </c>
      <c r="R33" s="2993">
        <v>5.6032512316824802E-2</v>
      </c>
      <c r="S33" s="2993">
        <v>7.0169226223636597E-2</v>
      </c>
      <c r="T33" s="2993">
        <v>0.138425214190323</v>
      </c>
      <c r="U33" s="2993">
        <v>0.162017445856247</v>
      </c>
      <c r="V33" s="2995"/>
      <c r="W33" s="2997"/>
      <c r="X33" s="2999"/>
      <c r="Y33" s="3001"/>
      <c r="Z33" s="2993">
        <v>8.9865844846423001E-2</v>
      </c>
      <c r="AA33" s="2993">
        <v>7.4035777679923906E-2</v>
      </c>
      <c r="AB33" s="2993">
        <v>9.2013064029745406E-2</v>
      </c>
      <c r="AC33" s="2993">
        <v>3.1551333389090899E-2</v>
      </c>
      <c r="AD33" s="3003"/>
      <c r="AE33" s="2993">
        <v>9.5611032566907297E-2</v>
      </c>
      <c r="AF33" s="2993">
        <v>5.77431714250402E-2</v>
      </c>
      <c r="AG33" s="2993">
        <v>2.7937501785980801E-2</v>
      </c>
      <c r="AH33" s="2993">
        <v>0.122537330962507</v>
      </c>
      <c r="AI33" s="2993">
        <v>3.1612520379925797E-2</v>
      </c>
      <c r="AJ33" s="2993">
        <v>9.1591901369616494E-2</v>
      </c>
      <c r="AK33" s="2993">
        <v>0.15175632278569401</v>
      </c>
      <c r="AL33" s="2993">
        <v>8.4732033988882696E-2</v>
      </c>
      <c r="AM33" s="2993">
        <v>7.8614853967013801E-2</v>
      </c>
      <c r="AN33" s="2993">
        <v>8.6094989452489307E-2</v>
      </c>
      <c r="AO33" s="2993">
        <v>7.8019272672858603E-2</v>
      </c>
      <c r="AP33" s="3005"/>
      <c r="AQ33" s="2993">
        <v>6.1691077183815203E-2</v>
      </c>
      <c r="AR33" s="2993">
        <v>0.15467153749761101</v>
      </c>
      <c r="AS33" s="2993">
        <v>0.16750989934596</v>
      </c>
      <c r="AT33" s="2993">
        <v>0.20605023425105801</v>
      </c>
      <c r="AU33" s="2993">
        <v>6.5454764429948395E-2</v>
      </c>
      <c r="AV33" s="2993">
        <v>0.118058526993705</v>
      </c>
      <c r="AW33" s="2993">
        <v>5.4594089439365702E-2</v>
      </c>
      <c r="AX33" s="2993">
        <v>8.47682318345271E-2</v>
      </c>
      <c r="AY33" s="2993">
        <v>8.61992896399464E-2</v>
      </c>
      <c r="AZ33" s="2990">
        <v>7.7166369044447805E-2</v>
      </c>
    </row>
    <row r="34" spans="1:52" ht="17" x14ac:dyDescent="0.2">
      <c r="A34" s="3057" t="s">
        <v>171</v>
      </c>
      <c r="B34" s="2992">
        <v>2.9628625588593201E-2</v>
      </c>
      <c r="C34" s="2993">
        <v>1.9463432356628702E-2</v>
      </c>
      <c r="D34" s="2993">
        <v>3.8189976480767003E-2</v>
      </c>
      <c r="E34" s="2993">
        <v>2.7795915759577801E-2</v>
      </c>
      <c r="F34" s="2993">
        <v>2.38681841821217E-2</v>
      </c>
      <c r="G34" s="2993">
        <v>2.3988846464764201E-2</v>
      </c>
      <c r="H34" s="2993">
        <v>3.0933626937698001E-2</v>
      </c>
      <c r="I34" s="2993">
        <v>4.1410681638948801E-2</v>
      </c>
      <c r="J34" s="2993">
        <v>5.8973647367031402E-2</v>
      </c>
      <c r="K34" s="2993">
        <v>2.9840901041520401E-2</v>
      </c>
      <c r="L34" s="2993">
        <v>1.3607322965529E-2</v>
      </c>
      <c r="M34" s="2993">
        <v>1.0933803490140399E-2</v>
      </c>
      <c r="N34" s="2993">
        <v>2.4216928511696201E-2</v>
      </c>
      <c r="O34" s="2993">
        <v>5.77307706311928E-2</v>
      </c>
      <c r="P34" s="2993">
        <v>1.52557806363101E-2</v>
      </c>
      <c r="Q34" s="2993">
        <v>1.4964642385590501E-2</v>
      </c>
      <c r="R34" s="2993">
        <v>2.4245450147923599E-2</v>
      </c>
      <c r="S34" s="2993">
        <v>4.5311939662269297E-2</v>
      </c>
      <c r="T34" s="2993">
        <v>1.6233086451059701E-2</v>
      </c>
      <c r="U34" s="2993">
        <v>1.77354694909156E-2</v>
      </c>
      <c r="V34" s="2995"/>
      <c r="W34" s="2997"/>
      <c r="X34" s="2999"/>
      <c r="Y34" s="3001"/>
      <c r="Z34" s="2993">
        <v>6.25937815486316E-3</v>
      </c>
      <c r="AA34" s="2993">
        <v>2.1522903653733501E-2</v>
      </c>
      <c r="AB34" s="2993">
        <v>3.6003065432609803E-2</v>
      </c>
      <c r="AC34" s="2993">
        <v>7.2643339582266597E-2</v>
      </c>
      <c r="AD34" s="3003"/>
      <c r="AE34" s="2993">
        <v>0.17525692222470299</v>
      </c>
      <c r="AF34" s="2993">
        <v>3.5999761966885903E-2</v>
      </c>
      <c r="AG34" s="2993">
        <v>7.4881013992564001E-3</v>
      </c>
      <c r="AH34" s="2993">
        <v>3.4704752852230299E-2</v>
      </c>
      <c r="AI34" s="2993">
        <v>0</v>
      </c>
      <c r="AJ34" s="2993">
        <v>3.0557611666001801E-2</v>
      </c>
      <c r="AK34" s="2993">
        <v>9.5316866993721605E-2</v>
      </c>
      <c r="AL34" s="2993">
        <v>4.0082302991875401E-2</v>
      </c>
      <c r="AM34" s="2993">
        <v>2.0072328535962101E-2</v>
      </c>
      <c r="AN34" s="2993">
        <v>2.13669744534811E-2</v>
      </c>
      <c r="AO34" s="2993">
        <v>3.9875697204622002E-2</v>
      </c>
      <c r="AP34" s="3005"/>
      <c r="AQ34" s="2993">
        <v>2.1236089050162599E-2</v>
      </c>
      <c r="AR34" s="2993">
        <v>0.19821733251208901</v>
      </c>
      <c r="AS34" s="2993">
        <v>2.0275025359382099E-2</v>
      </c>
      <c r="AT34" s="2993">
        <v>1.23823726636226E-2</v>
      </c>
      <c r="AU34" s="2993">
        <v>6.6176154315988403E-2</v>
      </c>
      <c r="AV34" s="2993">
        <v>1.74040587578537E-2</v>
      </c>
      <c r="AW34" s="2993">
        <v>1.63084172995305E-2</v>
      </c>
      <c r="AX34" s="2993">
        <v>4.28966043558147E-3</v>
      </c>
      <c r="AY34" s="2993">
        <v>2.0100828161577201E-2</v>
      </c>
      <c r="AZ34" s="2990">
        <v>5.0737014572310897E-2</v>
      </c>
    </row>
    <row r="35" spans="1:52" ht="17" x14ac:dyDescent="0.2">
      <c r="A35" s="3058" t="s">
        <v>68</v>
      </c>
      <c r="B35" s="3056">
        <v>1522</v>
      </c>
      <c r="C35" s="3006">
        <v>661</v>
      </c>
      <c r="D35" s="3007">
        <v>861</v>
      </c>
      <c r="E35" s="3008">
        <v>254</v>
      </c>
      <c r="F35" s="3009">
        <v>376</v>
      </c>
      <c r="G35" s="3010">
        <v>241</v>
      </c>
      <c r="H35" s="3011">
        <v>297</v>
      </c>
      <c r="I35" s="3012">
        <v>354</v>
      </c>
      <c r="J35" s="3013">
        <v>243</v>
      </c>
      <c r="K35" s="3014">
        <v>575</v>
      </c>
      <c r="L35" s="3015">
        <v>427</v>
      </c>
      <c r="M35" s="3016">
        <v>277</v>
      </c>
      <c r="N35" s="3017">
        <v>1043</v>
      </c>
      <c r="O35" s="3018">
        <v>236</v>
      </c>
      <c r="P35" s="3019">
        <v>149</v>
      </c>
      <c r="Q35" s="3020">
        <v>93</v>
      </c>
      <c r="R35" s="3021">
        <v>872</v>
      </c>
      <c r="S35" s="3022">
        <v>262</v>
      </c>
      <c r="T35" s="3023">
        <v>257</v>
      </c>
      <c r="U35" s="3024">
        <v>90</v>
      </c>
      <c r="V35" s="3025">
        <v>18</v>
      </c>
      <c r="W35" s="3026">
        <v>9</v>
      </c>
      <c r="X35" s="3027">
        <v>6</v>
      </c>
      <c r="Y35" s="3028">
        <v>8</v>
      </c>
      <c r="Z35" s="3029">
        <v>473</v>
      </c>
      <c r="AA35" s="3030">
        <v>512</v>
      </c>
      <c r="AB35" s="3031">
        <v>422</v>
      </c>
      <c r="AC35" s="3032">
        <v>52</v>
      </c>
      <c r="AD35" s="3033">
        <v>20</v>
      </c>
      <c r="AE35" s="3034">
        <v>43</v>
      </c>
      <c r="AF35" s="3035">
        <v>114</v>
      </c>
      <c r="AG35" s="3036">
        <v>169</v>
      </c>
      <c r="AH35" s="3037">
        <v>79</v>
      </c>
      <c r="AI35" s="3038">
        <v>80</v>
      </c>
      <c r="AJ35" s="3039">
        <v>1070</v>
      </c>
      <c r="AK35" s="3040">
        <v>44</v>
      </c>
      <c r="AL35" s="3041">
        <v>506</v>
      </c>
      <c r="AM35" s="3042">
        <v>612</v>
      </c>
      <c r="AN35" s="3043">
        <v>191</v>
      </c>
      <c r="AO35" s="3044">
        <v>203</v>
      </c>
      <c r="AP35" s="3045">
        <v>10</v>
      </c>
      <c r="AQ35" s="3046">
        <v>1202</v>
      </c>
      <c r="AR35" s="3047">
        <v>61</v>
      </c>
      <c r="AS35" s="3048">
        <v>143</v>
      </c>
      <c r="AT35" s="3049">
        <v>112</v>
      </c>
      <c r="AU35" s="3050">
        <v>295</v>
      </c>
      <c r="AV35" s="3051">
        <v>410</v>
      </c>
      <c r="AW35" s="3052">
        <v>338</v>
      </c>
      <c r="AX35" s="3053">
        <v>202</v>
      </c>
      <c r="AY35" s="3054">
        <v>118</v>
      </c>
      <c r="AZ35" s="3055">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Z3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173</v>
      </c>
    </row>
    <row r="8" spans="1:52" ht="34" x14ac:dyDescent="0.2">
      <c r="A8" s="99" t="s">
        <v>172</v>
      </c>
    </row>
    <row r="9" spans="1:52" ht="17" x14ac:dyDescent="0.2">
      <c r="A9" s="3170" t="s">
        <v>146</v>
      </c>
      <c r="B9" s="3104">
        <v>0.29661082930677202</v>
      </c>
      <c r="C9" s="3059">
        <v>0.33300274150257803</v>
      </c>
      <c r="D9" s="3060">
        <v>0.26596075479901399</v>
      </c>
      <c r="E9" s="3061">
        <v>0.236549374979658</v>
      </c>
      <c r="F9" s="3062">
        <v>0.24620294128311901</v>
      </c>
      <c r="G9" s="3063">
        <v>0.28737923438024399</v>
      </c>
      <c r="H9" s="3064">
        <v>0.34784923269710299</v>
      </c>
      <c r="I9" s="3065">
        <v>0.36629567506296501</v>
      </c>
      <c r="J9" s="3066">
        <v>0.279958997296543</v>
      </c>
      <c r="K9" s="3067">
        <v>0.27558478340340498</v>
      </c>
      <c r="L9" s="3068">
        <v>0.298197009663209</v>
      </c>
      <c r="M9" s="3069">
        <v>0.36015616480866902</v>
      </c>
      <c r="N9" s="3070">
        <v>0.32228514924776303</v>
      </c>
      <c r="O9" s="3071">
        <v>0.229942834708245</v>
      </c>
      <c r="P9" s="3072">
        <v>0.27684285289350502</v>
      </c>
      <c r="Q9" s="3073">
        <v>0.29339901815986003</v>
      </c>
      <c r="R9" s="3074">
        <v>0.332801652652362</v>
      </c>
      <c r="S9" s="3075">
        <v>0.20593438301858599</v>
      </c>
      <c r="T9" s="3076">
        <v>0.288776352020367</v>
      </c>
      <c r="U9" s="3077">
        <v>0.24085351250739301</v>
      </c>
      <c r="V9" s="3107"/>
      <c r="W9" s="3109"/>
      <c r="X9" s="3111"/>
      <c r="Y9" s="3113"/>
      <c r="Z9" s="3078">
        <v>0.369301582444786</v>
      </c>
      <c r="AA9" s="3079">
        <v>0.290903965915153</v>
      </c>
      <c r="AB9" s="3080">
        <v>0.23613036668092699</v>
      </c>
      <c r="AC9" s="3081">
        <v>0.34199956345863203</v>
      </c>
      <c r="AD9" s="3115"/>
      <c r="AE9" s="3082">
        <v>0.160804788716092</v>
      </c>
      <c r="AF9" s="3083">
        <v>0.27823690703433601</v>
      </c>
      <c r="AG9" s="3084">
        <v>0.40709185180010998</v>
      </c>
      <c r="AH9" s="3085">
        <v>0.28922448288388702</v>
      </c>
      <c r="AI9" s="3086">
        <v>0.41900413960739702</v>
      </c>
      <c r="AJ9" s="3087">
        <v>0.28535039139868501</v>
      </c>
      <c r="AK9" s="3088">
        <v>0.212562032757556</v>
      </c>
      <c r="AL9" s="3089">
        <v>0.303042923877267</v>
      </c>
      <c r="AM9" s="3090">
        <v>0.28612626137298702</v>
      </c>
      <c r="AN9" s="3091">
        <v>0.28556185491147101</v>
      </c>
      <c r="AO9" s="3092">
        <v>0.31720324859944099</v>
      </c>
      <c r="AP9" s="3117"/>
      <c r="AQ9" s="3093">
        <v>0.31191722046463499</v>
      </c>
      <c r="AR9" s="3094">
        <v>0.16980509596528101</v>
      </c>
      <c r="AS9" s="3095">
        <v>0.209609593785339</v>
      </c>
      <c r="AT9" s="3096">
        <v>0.31672140702292301</v>
      </c>
      <c r="AU9" s="3097">
        <v>0.26976417801493702</v>
      </c>
      <c r="AV9" s="3098">
        <v>0.25113066676750201</v>
      </c>
      <c r="AW9" s="3099">
        <v>0.32159430402779798</v>
      </c>
      <c r="AX9" s="3100">
        <v>0.32636881332874301</v>
      </c>
      <c r="AY9" s="3101">
        <v>0.35316754714502202</v>
      </c>
      <c r="AZ9" s="3102">
        <v>0.33846823068239601</v>
      </c>
    </row>
    <row r="10" spans="1:52" ht="17" x14ac:dyDescent="0.2">
      <c r="A10" s="3170" t="s">
        <v>147</v>
      </c>
      <c r="B10" s="3105">
        <v>0.216373454440831</v>
      </c>
      <c r="C10" s="3106">
        <v>0.239760324036522</v>
      </c>
      <c r="D10" s="3106">
        <v>0.19667651486386201</v>
      </c>
      <c r="E10" s="3106">
        <v>0.37178795317440599</v>
      </c>
      <c r="F10" s="3106">
        <v>0.24791439313372801</v>
      </c>
      <c r="G10" s="3106">
        <v>0.138000967543181</v>
      </c>
      <c r="H10" s="3106">
        <v>0.16236462962652101</v>
      </c>
      <c r="I10" s="3106">
        <v>0.167975345373855</v>
      </c>
      <c r="J10" s="3106">
        <v>0.160044717459841</v>
      </c>
      <c r="K10" s="3106">
        <v>0.23029462762813399</v>
      </c>
      <c r="L10" s="3106">
        <v>0.228674821629056</v>
      </c>
      <c r="M10" s="3106">
        <v>0.25163420789430402</v>
      </c>
      <c r="N10" s="3106">
        <v>0.244560718413319</v>
      </c>
      <c r="O10" s="3106">
        <v>0.12932812180908901</v>
      </c>
      <c r="P10" s="3106">
        <v>0.16181471611293599</v>
      </c>
      <c r="Q10" s="3106">
        <v>0.31777662654143202</v>
      </c>
      <c r="R10" s="3106">
        <v>0.20202814456697701</v>
      </c>
      <c r="S10" s="3106">
        <v>0.12367934152962901</v>
      </c>
      <c r="T10" s="3106">
        <v>0.29419461018654203</v>
      </c>
      <c r="U10" s="3106">
        <v>0.31666089296674199</v>
      </c>
      <c r="V10" s="3108"/>
      <c r="W10" s="3110"/>
      <c r="X10" s="3112"/>
      <c r="Y10" s="3114"/>
      <c r="Z10" s="3106">
        <v>0.372377141849562</v>
      </c>
      <c r="AA10" s="3106">
        <v>0.16482081348276101</v>
      </c>
      <c r="AB10" s="3106">
        <v>0.12838481613781</v>
      </c>
      <c r="AC10" s="3106">
        <v>0.184249016251986</v>
      </c>
      <c r="AD10" s="3116"/>
      <c r="AE10" s="3106">
        <v>0.111040834718192</v>
      </c>
      <c r="AF10" s="3106">
        <v>0.201118755636121</v>
      </c>
      <c r="AG10" s="3106">
        <v>0.15516791394271501</v>
      </c>
      <c r="AH10" s="3106">
        <v>0.31266644269454802</v>
      </c>
      <c r="AI10" s="3106">
        <v>0.33150751396418798</v>
      </c>
      <c r="AJ10" s="3106">
        <v>0.20902623036033499</v>
      </c>
      <c r="AK10" s="3106">
        <v>0.30344638263532397</v>
      </c>
      <c r="AL10" s="3106">
        <v>0.212157567695303</v>
      </c>
      <c r="AM10" s="3106">
        <v>0.21767031090656999</v>
      </c>
      <c r="AN10" s="3106">
        <v>0.20920118336884699</v>
      </c>
      <c r="AO10" s="3106">
        <v>0.22285642248191501</v>
      </c>
      <c r="AP10" s="3118"/>
      <c r="AQ10" s="3106">
        <v>0.18781399903436599</v>
      </c>
      <c r="AR10" s="3106">
        <v>0.33566255336320999</v>
      </c>
      <c r="AS10" s="3106">
        <v>0.23212414899598999</v>
      </c>
      <c r="AT10" s="3106">
        <v>0.57474549079722703</v>
      </c>
      <c r="AU10" s="3106">
        <v>0.18542362299943299</v>
      </c>
      <c r="AV10" s="3106">
        <v>0.22570969552350501</v>
      </c>
      <c r="AW10" s="3106">
        <v>0.21366542840744099</v>
      </c>
      <c r="AX10" s="3106">
        <v>0.22645145435768099</v>
      </c>
      <c r="AY10" s="3106">
        <v>0.24187573404020199</v>
      </c>
      <c r="AZ10" s="3103">
        <v>0.231393179113</v>
      </c>
    </row>
    <row r="11" spans="1:52" ht="17" x14ac:dyDescent="0.2">
      <c r="A11" s="3170" t="s">
        <v>148</v>
      </c>
      <c r="B11" s="3105">
        <v>0.151707325181897</v>
      </c>
      <c r="C11" s="3106">
        <v>0.17679673618053299</v>
      </c>
      <c r="D11" s="3106">
        <v>0.13057646752521801</v>
      </c>
      <c r="E11" s="3106">
        <v>0.16179847699887401</v>
      </c>
      <c r="F11" s="3106">
        <v>0.120007271993932</v>
      </c>
      <c r="G11" s="3106">
        <v>0.12795916148358699</v>
      </c>
      <c r="H11" s="3106">
        <v>0.174000324070157</v>
      </c>
      <c r="I11" s="3106">
        <v>0.18180200115599399</v>
      </c>
      <c r="J11" s="3106">
        <v>0.16013866624047801</v>
      </c>
      <c r="K11" s="3106">
        <v>0.153999297939726</v>
      </c>
      <c r="L11" s="3106">
        <v>0.13342562991381701</v>
      </c>
      <c r="M11" s="3106">
        <v>0.162567972300249</v>
      </c>
      <c r="N11" s="3106">
        <v>0.156087604154379</v>
      </c>
      <c r="O11" s="3106">
        <v>0.12393770867072899</v>
      </c>
      <c r="P11" s="3106">
        <v>0.16453005202420901</v>
      </c>
      <c r="Q11" s="3106">
        <v>0.17499793528264099</v>
      </c>
      <c r="R11" s="3106">
        <v>0.12917238282541099</v>
      </c>
      <c r="S11" s="3106">
        <v>0.15276784754378001</v>
      </c>
      <c r="T11" s="3106">
        <v>0.15728297146270001</v>
      </c>
      <c r="U11" s="3106">
        <v>0.26793792028729602</v>
      </c>
      <c r="V11" s="3108"/>
      <c r="W11" s="3110"/>
      <c r="X11" s="3112"/>
      <c r="Y11" s="3114"/>
      <c r="Z11" s="3106">
        <v>0.15541352909043099</v>
      </c>
      <c r="AA11" s="3106">
        <v>0.120645526660926</v>
      </c>
      <c r="AB11" s="3106">
        <v>0.15239721699529599</v>
      </c>
      <c r="AC11" s="3106">
        <v>0.41397381159772101</v>
      </c>
      <c r="AD11" s="3116"/>
      <c r="AE11" s="3106">
        <v>0.15400038031930299</v>
      </c>
      <c r="AF11" s="3106">
        <v>0.13596359924378701</v>
      </c>
      <c r="AG11" s="3106">
        <v>0.182532631853007</v>
      </c>
      <c r="AH11" s="3106">
        <v>0.134116962610313</v>
      </c>
      <c r="AI11" s="3106">
        <v>0.16958476681559401</v>
      </c>
      <c r="AJ11" s="3106">
        <v>0.15145873491502301</v>
      </c>
      <c r="AK11" s="3106">
        <v>0.13901017372721899</v>
      </c>
      <c r="AL11" s="3106">
        <v>0.13058959887745999</v>
      </c>
      <c r="AM11" s="3106">
        <v>0.14502537306134999</v>
      </c>
      <c r="AN11" s="3106">
        <v>0.151006972661791</v>
      </c>
      <c r="AO11" s="3106">
        <v>0.22005837967698499</v>
      </c>
      <c r="AP11" s="3118"/>
      <c r="AQ11" s="3106">
        <v>0.12895722397603099</v>
      </c>
      <c r="AR11" s="3106">
        <v>0.31179406579869601</v>
      </c>
      <c r="AS11" s="3106">
        <v>0.15380508602082699</v>
      </c>
      <c r="AT11" s="3106">
        <v>0.38499841651934602</v>
      </c>
      <c r="AU11" s="3106">
        <v>0.19633541311553199</v>
      </c>
      <c r="AV11" s="3106">
        <v>0.13149542558844399</v>
      </c>
      <c r="AW11" s="3106">
        <v>0.12400540386483801</v>
      </c>
      <c r="AX11" s="3106">
        <v>0.14628395333114899</v>
      </c>
      <c r="AY11" s="3106">
        <v>0.13859744281033401</v>
      </c>
      <c r="AZ11" s="3103">
        <v>0.184606214151357</v>
      </c>
    </row>
    <row r="12" spans="1:52" ht="17" x14ac:dyDescent="0.2">
      <c r="A12" s="3170" t="s">
        <v>149</v>
      </c>
      <c r="B12" s="3105">
        <v>0.30387332385587701</v>
      </c>
      <c r="C12" s="3106">
        <v>0.33149359290899899</v>
      </c>
      <c r="D12" s="3106">
        <v>0.28061092148889999</v>
      </c>
      <c r="E12" s="3106">
        <v>0.21764586989113299</v>
      </c>
      <c r="F12" s="3106">
        <v>0.22118559330579199</v>
      </c>
      <c r="G12" s="3106">
        <v>0.30160834356292299</v>
      </c>
      <c r="H12" s="3106">
        <v>0.37718957179233098</v>
      </c>
      <c r="I12" s="3106">
        <v>0.40834193759174597</v>
      </c>
      <c r="J12" s="3106">
        <v>0.28707966694617298</v>
      </c>
      <c r="K12" s="3106">
        <v>0.27277261359910798</v>
      </c>
      <c r="L12" s="3106">
        <v>0.305144340351443</v>
      </c>
      <c r="M12" s="3106">
        <v>0.38814552921758499</v>
      </c>
      <c r="N12" s="3106">
        <v>0.32964957367579101</v>
      </c>
      <c r="O12" s="3106">
        <v>0.24244257745651701</v>
      </c>
      <c r="P12" s="3106">
        <v>0.29752748420151598</v>
      </c>
      <c r="Q12" s="3106">
        <v>0.258199073075978</v>
      </c>
      <c r="R12" s="3106">
        <v>0.33259662570708898</v>
      </c>
      <c r="S12" s="3106">
        <v>0.24087314386070999</v>
      </c>
      <c r="T12" s="3106">
        <v>0.300540449459759</v>
      </c>
      <c r="U12" s="3106">
        <v>0.226593401941968</v>
      </c>
      <c r="V12" s="3108"/>
      <c r="W12" s="3110"/>
      <c r="X12" s="3112"/>
      <c r="Y12" s="3114"/>
      <c r="Z12" s="3106">
        <v>0.352496533972258</v>
      </c>
      <c r="AA12" s="3106">
        <v>0.29881864207721198</v>
      </c>
      <c r="AB12" s="3106">
        <v>0.26615583852451102</v>
      </c>
      <c r="AC12" s="3106">
        <v>0.37695959136464102</v>
      </c>
      <c r="AD12" s="3116"/>
      <c r="AE12" s="3106">
        <v>0.202344337789683</v>
      </c>
      <c r="AF12" s="3106">
        <v>0.240431755448441</v>
      </c>
      <c r="AG12" s="3106">
        <v>0.42488879293100901</v>
      </c>
      <c r="AH12" s="3106">
        <v>0.31219664751978199</v>
      </c>
      <c r="AI12" s="3106">
        <v>0.43048825010316299</v>
      </c>
      <c r="AJ12" s="3106">
        <v>0.29157734246154898</v>
      </c>
      <c r="AK12" s="3106">
        <v>0.20736039227658201</v>
      </c>
      <c r="AL12" s="3106">
        <v>0.32660095914669501</v>
      </c>
      <c r="AM12" s="3106">
        <v>0.286669618193375</v>
      </c>
      <c r="AN12" s="3106">
        <v>0.292714752224149</v>
      </c>
      <c r="AO12" s="3106">
        <v>0.301215969957425</v>
      </c>
      <c r="AP12" s="3118"/>
      <c r="AQ12" s="3106">
        <v>0.32449013901920298</v>
      </c>
      <c r="AR12" s="3106">
        <v>0.19483182181820799</v>
      </c>
      <c r="AS12" s="3106">
        <v>0.18667833348471499</v>
      </c>
      <c r="AT12" s="3106">
        <v>0.29079692938568402</v>
      </c>
      <c r="AU12" s="3106">
        <v>0.26082361341367299</v>
      </c>
      <c r="AV12" s="3106">
        <v>0.27540654249316898</v>
      </c>
      <c r="AW12" s="3106">
        <v>0.32853883489104702</v>
      </c>
      <c r="AX12" s="3106">
        <v>0.35164483643919803</v>
      </c>
      <c r="AY12" s="3106">
        <v>0.35103699962093998</v>
      </c>
      <c r="AZ12" s="3103">
        <v>0.32143136961169499</v>
      </c>
    </row>
    <row r="13" spans="1:52" ht="17" x14ac:dyDescent="0.2">
      <c r="A13" s="3170" t="s">
        <v>150</v>
      </c>
      <c r="B13" s="3105">
        <v>0.15178156970933701</v>
      </c>
      <c r="C13" s="3106">
        <v>0.16665924140456501</v>
      </c>
      <c r="D13" s="3106">
        <v>0.13925126507716501</v>
      </c>
      <c r="E13" s="3106">
        <v>0.107746041109217</v>
      </c>
      <c r="F13" s="3106">
        <v>0.15353469073908599</v>
      </c>
      <c r="G13" s="3106">
        <v>0.14785919252691099</v>
      </c>
      <c r="H13" s="3106">
        <v>0.19013874382048601</v>
      </c>
      <c r="I13" s="3106">
        <v>0.15194078504709699</v>
      </c>
      <c r="J13" s="3106">
        <v>0.17762474805258799</v>
      </c>
      <c r="K13" s="3106">
        <v>0.16530435412910199</v>
      </c>
      <c r="L13" s="3106">
        <v>0.11872481747803799</v>
      </c>
      <c r="M13" s="3106">
        <v>0.13741690211637</v>
      </c>
      <c r="N13" s="3106">
        <v>0.12989631354638401</v>
      </c>
      <c r="O13" s="3106">
        <v>0.18479159443829701</v>
      </c>
      <c r="P13" s="3106">
        <v>0.18360114368273101</v>
      </c>
      <c r="Q13" s="3106">
        <v>0.202622244674906</v>
      </c>
      <c r="R13" s="3106">
        <v>0.15155366490170799</v>
      </c>
      <c r="S13" s="3106">
        <v>0.11688743738314</v>
      </c>
      <c r="T13" s="3106">
        <v>0.11725142369519299</v>
      </c>
      <c r="U13" s="3106">
        <v>0.24846254353945299</v>
      </c>
      <c r="V13" s="3108"/>
      <c r="W13" s="3110"/>
      <c r="X13" s="3112"/>
      <c r="Y13" s="3114"/>
      <c r="Z13" s="3106">
        <v>0.2001105930797</v>
      </c>
      <c r="AA13" s="3106">
        <v>9.7790106575563501E-2</v>
      </c>
      <c r="AB13" s="3106">
        <v>0.14052550604565001</v>
      </c>
      <c r="AC13" s="3106">
        <v>0.28925557457207701</v>
      </c>
      <c r="AD13" s="3116"/>
      <c r="AE13" s="3106">
        <v>0.156455920166018</v>
      </c>
      <c r="AF13" s="3106">
        <v>0.139928681616977</v>
      </c>
      <c r="AG13" s="3106">
        <v>0.154212850806311</v>
      </c>
      <c r="AH13" s="3106">
        <v>0.165626015727213</v>
      </c>
      <c r="AI13" s="3106">
        <v>0.25206058739376003</v>
      </c>
      <c r="AJ13" s="3106">
        <v>0.14651730251234399</v>
      </c>
      <c r="AK13" s="3106">
        <v>8.9265641011077701E-2</v>
      </c>
      <c r="AL13" s="3106">
        <v>0.16700488652822501</v>
      </c>
      <c r="AM13" s="3106">
        <v>0.126902520685023</v>
      </c>
      <c r="AN13" s="3106">
        <v>0.113677956449126</v>
      </c>
      <c r="AO13" s="3106">
        <v>0.223351460824326</v>
      </c>
      <c r="AP13" s="3118"/>
      <c r="AQ13" s="3106">
        <v>0.13846463572589299</v>
      </c>
      <c r="AR13" s="3106">
        <v>0.299104418438361</v>
      </c>
      <c r="AS13" s="3106">
        <v>0.12586573775868101</v>
      </c>
      <c r="AT13" s="3106">
        <v>0.267688519690917</v>
      </c>
      <c r="AU13" s="3106">
        <v>0.18986010935139999</v>
      </c>
      <c r="AV13" s="3106">
        <v>0.164575824578233</v>
      </c>
      <c r="AW13" s="3106">
        <v>0.12145978409429301</v>
      </c>
      <c r="AX13" s="3106">
        <v>0.106821047436158</v>
      </c>
      <c r="AY13" s="3106">
        <v>0.15586286730861201</v>
      </c>
      <c r="AZ13" s="3103">
        <v>0.15595299804503299</v>
      </c>
    </row>
    <row r="14" spans="1:52" ht="17" x14ac:dyDescent="0.2">
      <c r="A14" s="3170" t="s">
        <v>151</v>
      </c>
      <c r="B14" s="3105">
        <v>0.148913299934685</v>
      </c>
      <c r="C14" s="3106">
        <v>0.17260371462389601</v>
      </c>
      <c r="D14" s="3106">
        <v>0.128960707956632</v>
      </c>
      <c r="E14" s="3106">
        <v>0.125800085910411</v>
      </c>
      <c r="F14" s="3106">
        <v>9.2378413900635004E-2</v>
      </c>
      <c r="G14" s="3106">
        <v>0.146263297809476</v>
      </c>
      <c r="H14" s="3106">
        <v>0.18843240824892099</v>
      </c>
      <c r="I14" s="3106">
        <v>0.20326979269408399</v>
      </c>
      <c r="J14" s="3106">
        <v>0.21045201782003201</v>
      </c>
      <c r="K14" s="3106">
        <v>0.13217296297918699</v>
      </c>
      <c r="L14" s="3106">
        <v>0.114175766793973</v>
      </c>
      <c r="M14" s="3106">
        <v>0.14562458302049699</v>
      </c>
      <c r="N14" s="3106">
        <v>0.150833118977235</v>
      </c>
      <c r="O14" s="3106">
        <v>0.12688161829542599</v>
      </c>
      <c r="P14" s="3106">
        <v>0.14028567786269699</v>
      </c>
      <c r="Q14" s="3106">
        <v>0.21566696806177199</v>
      </c>
      <c r="R14" s="3106">
        <v>0.134516489010443</v>
      </c>
      <c r="S14" s="3106">
        <v>0.16184602360851999</v>
      </c>
      <c r="T14" s="3106">
        <v>0.157830594661237</v>
      </c>
      <c r="U14" s="3106">
        <v>0.149039430843142</v>
      </c>
      <c r="V14" s="3108"/>
      <c r="W14" s="3110"/>
      <c r="X14" s="3112"/>
      <c r="Y14" s="3114"/>
      <c r="Z14" s="3106">
        <v>0.132550062924394</v>
      </c>
      <c r="AA14" s="3106">
        <v>0.11479885578297699</v>
      </c>
      <c r="AB14" s="3106">
        <v>0.17338198142422001</v>
      </c>
      <c r="AC14" s="3106">
        <v>0.38114957253624399</v>
      </c>
      <c r="AD14" s="3116"/>
      <c r="AE14" s="3106">
        <v>0.19201164107779201</v>
      </c>
      <c r="AF14" s="3106">
        <v>0.10045363618469499</v>
      </c>
      <c r="AG14" s="3106">
        <v>0.22025635571021701</v>
      </c>
      <c r="AH14" s="3106">
        <v>0.15945858837475499</v>
      </c>
      <c r="AI14" s="3106">
        <v>0.190424318677228</v>
      </c>
      <c r="AJ14" s="3106">
        <v>0.14232100819341001</v>
      </c>
      <c r="AK14" s="3106">
        <v>0.15114812369396899</v>
      </c>
      <c r="AL14" s="3106">
        <v>0.149362637809759</v>
      </c>
      <c r="AM14" s="3106">
        <v>0.13614475986916</v>
      </c>
      <c r="AN14" s="3106">
        <v>0.134245069118723</v>
      </c>
      <c r="AO14" s="3106">
        <v>0.19703294721025899</v>
      </c>
      <c r="AP14" s="3118"/>
      <c r="AQ14" s="3106">
        <v>0.13225879440243299</v>
      </c>
      <c r="AR14" s="3106">
        <v>0.29148100163541002</v>
      </c>
      <c r="AS14" s="3106">
        <v>0.18846441054256899</v>
      </c>
      <c r="AT14" s="3106">
        <v>0.23135767482592901</v>
      </c>
      <c r="AU14" s="3106">
        <v>0.178116631662257</v>
      </c>
      <c r="AV14" s="3106">
        <v>0.13808239911317899</v>
      </c>
      <c r="AW14" s="3106">
        <v>0.13721943776616799</v>
      </c>
      <c r="AX14" s="3106">
        <v>0.14076452802329301</v>
      </c>
      <c r="AY14" s="3106">
        <v>0.142505222060754</v>
      </c>
      <c r="AZ14" s="3103">
        <v>0.15514944939367201</v>
      </c>
    </row>
    <row r="15" spans="1:52" ht="17" x14ac:dyDescent="0.2">
      <c r="A15" s="3170" t="s">
        <v>152</v>
      </c>
      <c r="B15" s="3105">
        <v>0.37773861287700999</v>
      </c>
      <c r="C15" s="3106">
        <v>0.41436038025773198</v>
      </c>
      <c r="D15" s="3106">
        <v>0.34689494924137698</v>
      </c>
      <c r="E15" s="3106">
        <v>0.33345133625246598</v>
      </c>
      <c r="F15" s="3106">
        <v>0.31453683508319802</v>
      </c>
      <c r="G15" s="3106">
        <v>0.38316561534328097</v>
      </c>
      <c r="H15" s="3106">
        <v>0.42189857837342098</v>
      </c>
      <c r="I15" s="3106">
        <v>0.446102648161327</v>
      </c>
      <c r="J15" s="3106">
        <v>0.32374641820273797</v>
      </c>
      <c r="K15" s="3106">
        <v>0.33738140946751999</v>
      </c>
      <c r="L15" s="3106">
        <v>0.41285279454062201</v>
      </c>
      <c r="M15" s="3106">
        <v>0.48313810126636703</v>
      </c>
      <c r="N15" s="3106">
        <v>0.42466816304455901</v>
      </c>
      <c r="O15" s="3106">
        <v>0.25828453465932699</v>
      </c>
      <c r="P15" s="3106">
        <v>0.32739253692383302</v>
      </c>
      <c r="Q15" s="3106">
        <v>0.39163880638957599</v>
      </c>
      <c r="R15" s="3106">
        <v>0.39280571714257301</v>
      </c>
      <c r="S15" s="3106">
        <v>0.30842605101972498</v>
      </c>
      <c r="T15" s="3106">
        <v>0.40131020831369602</v>
      </c>
      <c r="U15" s="3106">
        <v>0.32244647446001101</v>
      </c>
      <c r="V15" s="3108"/>
      <c r="W15" s="3110"/>
      <c r="X15" s="3112"/>
      <c r="Y15" s="3114"/>
      <c r="Z15" s="3106">
        <v>0.38153251151308998</v>
      </c>
      <c r="AA15" s="3106">
        <v>0.387053732284039</v>
      </c>
      <c r="AB15" s="3106">
        <v>0.37633982245070002</v>
      </c>
      <c r="AC15" s="3106">
        <v>0.43132735094866098</v>
      </c>
      <c r="AD15" s="3116"/>
      <c r="AE15" s="3106">
        <v>0.28411918876239101</v>
      </c>
      <c r="AF15" s="3106">
        <v>0.28234572478794501</v>
      </c>
      <c r="AG15" s="3106">
        <v>0.47249335615155302</v>
      </c>
      <c r="AH15" s="3106">
        <v>0.35303878268422401</v>
      </c>
      <c r="AI15" s="3106">
        <v>0.48671484514823998</v>
      </c>
      <c r="AJ15" s="3106">
        <v>0.37140881029761103</v>
      </c>
      <c r="AK15" s="3106">
        <v>0.25645412829924302</v>
      </c>
      <c r="AL15" s="3106">
        <v>0.373113866223166</v>
      </c>
      <c r="AM15" s="3106">
        <v>0.393651669896046</v>
      </c>
      <c r="AN15" s="3106">
        <v>0.38130104451284202</v>
      </c>
      <c r="AO15" s="3106">
        <v>0.32486865597602499</v>
      </c>
      <c r="AP15" s="3118"/>
      <c r="AQ15" s="3106">
        <v>0.388995110770121</v>
      </c>
      <c r="AR15" s="3106">
        <v>0.37604938796026899</v>
      </c>
      <c r="AS15" s="3106">
        <v>0.29968930856769199</v>
      </c>
      <c r="AT15" s="3106">
        <v>0.34539504496936402</v>
      </c>
      <c r="AU15" s="3106">
        <v>0.28085877348971999</v>
      </c>
      <c r="AV15" s="3106">
        <v>0.34869166058005602</v>
      </c>
      <c r="AW15" s="3106">
        <v>0.38563726542100202</v>
      </c>
      <c r="AX15" s="3106">
        <v>0.47770610485974901</v>
      </c>
      <c r="AY15" s="3106">
        <v>0.45832959747743202</v>
      </c>
      <c r="AZ15" s="3103">
        <v>0.45449702053938001</v>
      </c>
    </row>
    <row r="16" spans="1:52" ht="17" x14ac:dyDescent="0.2">
      <c r="A16" s="3170" t="s">
        <v>153</v>
      </c>
      <c r="B16" s="3105">
        <v>0.34400124257743597</v>
      </c>
      <c r="C16" s="3106">
        <v>0.386660080698707</v>
      </c>
      <c r="D16" s="3106">
        <v>0.30807302424704502</v>
      </c>
      <c r="E16" s="3106">
        <v>0.279395283928284</v>
      </c>
      <c r="F16" s="3106">
        <v>0.262394055641681</v>
      </c>
      <c r="G16" s="3106">
        <v>0.34292984366456197</v>
      </c>
      <c r="H16" s="3106">
        <v>0.42990201502438602</v>
      </c>
      <c r="I16" s="3106">
        <v>0.41831538422928</v>
      </c>
      <c r="J16" s="3106">
        <v>0.30356929775446201</v>
      </c>
      <c r="K16" s="3106">
        <v>0.32230302485045897</v>
      </c>
      <c r="L16" s="3106">
        <v>0.34079447648157102</v>
      </c>
      <c r="M16" s="3106">
        <v>0.45055438976087903</v>
      </c>
      <c r="N16" s="3106">
        <v>0.376905544820752</v>
      </c>
      <c r="O16" s="3106">
        <v>0.253939275927412</v>
      </c>
      <c r="P16" s="3106">
        <v>0.34218453114471498</v>
      </c>
      <c r="Q16" s="3106">
        <v>0.31502331253599902</v>
      </c>
      <c r="R16" s="3106">
        <v>0.392823854141578</v>
      </c>
      <c r="S16" s="3106">
        <v>0.222423959468105</v>
      </c>
      <c r="T16" s="3106">
        <v>0.32969794388968499</v>
      </c>
      <c r="U16" s="3106">
        <v>0.26168227422141399</v>
      </c>
      <c r="V16" s="3108"/>
      <c r="W16" s="3110"/>
      <c r="X16" s="3112"/>
      <c r="Y16" s="3114"/>
      <c r="Z16" s="3106">
        <v>0.42358510870016203</v>
      </c>
      <c r="AA16" s="3106">
        <v>0.35892271979142498</v>
      </c>
      <c r="AB16" s="3106">
        <v>0.25364298376503303</v>
      </c>
      <c r="AC16" s="3106">
        <v>0.42218446116719699</v>
      </c>
      <c r="AD16" s="3116"/>
      <c r="AE16" s="3106">
        <v>0.27122760456713901</v>
      </c>
      <c r="AF16" s="3106">
        <v>0.287815908851628</v>
      </c>
      <c r="AG16" s="3106">
        <v>0.43310144688255098</v>
      </c>
      <c r="AH16" s="3106">
        <v>0.403220828314446</v>
      </c>
      <c r="AI16" s="3106">
        <v>0.47114939808610001</v>
      </c>
      <c r="AJ16" s="3106">
        <v>0.33481885407858802</v>
      </c>
      <c r="AK16" s="3106">
        <v>0.19803388402566299</v>
      </c>
      <c r="AL16" s="3106">
        <v>0.35831752430972902</v>
      </c>
      <c r="AM16" s="3106">
        <v>0.32303497492398298</v>
      </c>
      <c r="AN16" s="3106">
        <v>0.355574290096005</v>
      </c>
      <c r="AO16" s="3106">
        <v>0.357954743451247</v>
      </c>
      <c r="AP16" s="3118"/>
      <c r="AQ16" s="3106">
        <v>0.36382165867127703</v>
      </c>
      <c r="AR16" s="3106">
        <v>0.21495090230727301</v>
      </c>
      <c r="AS16" s="3106">
        <v>0.235273357845669</v>
      </c>
      <c r="AT16" s="3106">
        <v>0.35141524512726602</v>
      </c>
      <c r="AU16" s="3106">
        <v>0.28985248990115597</v>
      </c>
      <c r="AV16" s="3106">
        <v>0.29846269123070301</v>
      </c>
      <c r="AW16" s="3106">
        <v>0.35992884284022802</v>
      </c>
      <c r="AX16" s="3106">
        <v>0.39165315238715398</v>
      </c>
      <c r="AY16" s="3106">
        <v>0.47807888529753501</v>
      </c>
      <c r="AZ16" s="3103">
        <v>0.384037963599622</v>
      </c>
    </row>
    <row r="17" spans="1:52" ht="17" x14ac:dyDescent="0.2">
      <c r="A17" s="3170" t="s">
        <v>154</v>
      </c>
      <c r="B17" s="3105">
        <v>0.33877140550212398</v>
      </c>
      <c r="C17" s="3106">
        <v>0.37575026285427798</v>
      </c>
      <c r="D17" s="3106">
        <v>0.30762699278324701</v>
      </c>
      <c r="E17" s="3106">
        <v>0.25147841852514602</v>
      </c>
      <c r="F17" s="3106">
        <v>0.29800248658480999</v>
      </c>
      <c r="G17" s="3106">
        <v>0.36062099253542002</v>
      </c>
      <c r="H17" s="3106">
        <v>0.39395043919042799</v>
      </c>
      <c r="I17" s="3106">
        <v>0.38953656483925903</v>
      </c>
      <c r="J17" s="3106">
        <v>0.30235444283243701</v>
      </c>
      <c r="K17" s="3106">
        <v>0.29661437620648201</v>
      </c>
      <c r="L17" s="3106">
        <v>0.347141008674206</v>
      </c>
      <c r="M17" s="3106">
        <v>0.46272403549001201</v>
      </c>
      <c r="N17" s="3106">
        <v>0.36893033739825598</v>
      </c>
      <c r="O17" s="3106">
        <v>0.25454876463762299</v>
      </c>
      <c r="P17" s="3106">
        <v>0.31522299992108299</v>
      </c>
      <c r="Q17" s="3106">
        <v>0.35629620810634799</v>
      </c>
      <c r="R17" s="3106">
        <v>0.39799909472717998</v>
      </c>
      <c r="S17" s="3106">
        <v>0.238222241268223</v>
      </c>
      <c r="T17" s="3106">
        <v>0.28321295076729802</v>
      </c>
      <c r="U17" s="3106">
        <v>0.24033220866857</v>
      </c>
      <c r="V17" s="3108"/>
      <c r="W17" s="3110"/>
      <c r="X17" s="3112"/>
      <c r="Y17" s="3114"/>
      <c r="Z17" s="3106">
        <v>0.40329242383382402</v>
      </c>
      <c r="AA17" s="3106">
        <v>0.35222646321773299</v>
      </c>
      <c r="AB17" s="3106">
        <v>0.27085207200752198</v>
      </c>
      <c r="AC17" s="3106">
        <v>0.39342372867525999</v>
      </c>
      <c r="AD17" s="3116"/>
      <c r="AE17" s="3106">
        <v>0.198481203131847</v>
      </c>
      <c r="AF17" s="3106">
        <v>0.231641924955483</v>
      </c>
      <c r="AG17" s="3106">
        <v>0.370172692433474</v>
      </c>
      <c r="AH17" s="3106">
        <v>0.344489603050391</v>
      </c>
      <c r="AI17" s="3106">
        <v>0.43989363789554298</v>
      </c>
      <c r="AJ17" s="3106">
        <v>0.34529797567162601</v>
      </c>
      <c r="AK17" s="3106">
        <v>0.18760930426283701</v>
      </c>
      <c r="AL17" s="3106">
        <v>0.36704342720417898</v>
      </c>
      <c r="AM17" s="3106">
        <v>0.324712605794794</v>
      </c>
      <c r="AN17" s="3106">
        <v>0.34265438932152498</v>
      </c>
      <c r="AO17" s="3106">
        <v>0.29063772827622097</v>
      </c>
      <c r="AP17" s="3118"/>
      <c r="AQ17" s="3106">
        <v>0.36867703791740503</v>
      </c>
      <c r="AR17" s="3106">
        <v>0.18671990598163499</v>
      </c>
      <c r="AS17" s="3106">
        <v>0.23225241928158899</v>
      </c>
      <c r="AT17" s="3106">
        <v>0.18004398061760199</v>
      </c>
      <c r="AU17" s="3106">
        <v>0.28834211823174699</v>
      </c>
      <c r="AV17" s="3106">
        <v>0.29406814151718802</v>
      </c>
      <c r="AW17" s="3106">
        <v>0.34868434830828698</v>
      </c>
      <c r="AX17" s="3106">
        <v>0.39761585297569901</v>
      </c>
      <c r="AY17" s="3106">
        <v>0.44926855640313901</v>
      </c>
      <c r="AZ17" s="3103">
        <v>0.38465410113806803</v>
      </c>
    </row>
    <row r="18" spans="1:52" ht="17" x14ac:dyDescent="0.2">
      <c r="A18" s="3170" t="s">
        <v>155</v>
      </c>
      <c r="B18" s="3105">
        <v>0.250401889569215</v>
      </c>
      <c r="C18" s="3106">
        <v>0.27976835481677198</v>
      </c>
      <c r="D18" s="3106">
        <v>0.22566880209021101</v>
      </c>
      <c r="E18" s="3106">
        <v>0.16781582222250799</v>
      </c>
      <c r="F18" s="3106">
        <v>0.181959295709375</v>
      </c>
      <c r="G18" s="3106">
        <v>0.24440471669421701</v>
      </c>
      <c r="H18" s="3106">
        <v>0.328031280649209</v>
      </c>
      <c r="I18" s="3106">
        <v>0.333457944961282</v>
      </c>
      <c r="J18" s="3106">
        <v>0.24334138017238</v>
      </c>
      <c r="K18" s="3106">
        <v>0.22469484244993501</v>
      </c>
      <c r="L18" s="3106">
        <v>0.25751392530908301</v>
      </c>
      <c r="M18" s="3106">
        <v>0.301024513997809</v>
      </c>
      <c r="N18" s="3106">
        <v>0.26967414426548703</v>
      </c>
      <c r="O18" s="3106">
        <v>0.22159236445208499</v>
      </c>
      <c r="P18" s="3106">
        <v>0.21881066708755501</v>
      </c>
      <c r="Q18" s="3106">
        <v>0.204716994286364</v>
      </c>
      <c r="R18" s="3106">
        <v>0.25217401785897298</v>
      </c>
      <c r="S18" s="3106">
        <v>0.197316318237623</v>
      </c>
      <c r="T18" s="3106">
        <v>0.22941616610375101</v>
      </c>
      <c r="U18" s="3106">
        <v>0.36489486482301797</v>
      </c>
      <c r="V18" s="3108"/>
      <c r="W18" s="3110"/>
      <c r="X18" s="3112"/>
      <c r="Y18" s="3114"/>
      <c r="Z18" s="3106">
        <v>0.256190230469236</v>
      </c>
      <c r="AA18" s="3106">
        <v>0.236723217895456</v>
      </c>
      <c r="AB18" s="3106">
        <v>0.25969895225739398</v>
      </c>
      <c r="AC18" s="3106">
        <v>0.34674440094896802</v>
      </c>
      <c r="AD18" s="3116"/>
      <c r="AE18" s="3106">
        <v>0.16017436813255001</v>
      </c>
      <c r="AF18" s="3106">
        <v>0.19026536114658699</v>
      </c>
      <c r="AG18" s="3106">
        <v>0.29446171333500598</v>
      </c>
      <c r="AH18" s="3106">
        <v>0.206111707459637</v>
      </c>
      <c r="AI18" s="3106">
        <v>0.336188207648701</v>
      </c>
      <c r="AJ18" s="3106">
        <v>0.25160902454767198</v>
      </c>
      <c r="AK18" s="3106">
        <v>0.170428271554978</v>
      </c>
      <c r="AL18" s="3106">
        <v>0.25110305260613902</v>
      </c>
      <c r="AM18" s="3106">
        <v>0.24659521702482401</v>
      </c>
      <c r="AN18" s="3106">
        <v>0.234168069090994</v>
      </c>
      <c r="AO18" s="3106">
        <v>0.26454059826869802</v>
      </c>
      <c r="AP18" s="3118"/>
      <c r="AQ18" s="3106">
        <v>0.24629129068574701</v>
      </c>
      <c r="AR18" s="3106">
        <v>0.267980658270147</v>
      </c>
      <c r="AS18" s="3106">
        <v>0.22287482137496001</v>
      </c>
      <c r="AT18" s="3106">
        <v>0.38525563919835698</v>
      </c>
      <c r="AU18" s="3106">
        <v>0.24151137940315101</v>
      </c>
      <c r="AV18" s="3106">
        <v>0.22209355204002601</v>
      </c>
      <c r="AW18" s="3106">
        <v>0.25072397037769101</v>
      </c>
      <c r="AX18" s="3106">
        <v>0.27063744540715001</v>
      </c>
      <c r="AY18" s="3106">
        <v>0.30442061979402901</v>
      </c>
      <c r="AZ18" s="3103">
        <v>0.27659373094157502</v>
      </c>
    </row>
    <row r="19" spans="1:52" ht="17" x14ac:dyDescent="0.2">
      <c r="A19" s="3170" t="s">
        <v>156</v>
      </c>
      <c r="B19" s="3105">
        <v>0.36705062037872999</v>
      </c>
      <c r="C19" s="3106">
        <v>0.42595384916964502</v>
      </c>
      <c r="D19" s="3106">
        <v>0.31744101642400402</v>
      </c>
      <c r="E19" s="3106">
        <v>0.27901354917286098</v>
      </c>
      <c r="F19" s="3106">
        <v>0.28128286119184198</v>
      </c>
      <c r="G19" s="3106">
        <v>0.36947267320835098</v>
      </c>
      <c r="H19" s="3106">
        <v>0.44870630576807202</v>
      </c>
      <c r="I19" s="3106">
        <v>0.465564849420602</v>
      </c>
      <c r="J19" s="3106">
        <v>0.31873446672998301</v>
      </c>
      <c r="K19" s="3106">
        <v>0.35385978948799302</v>
      </c>
      <c r="L19" s="3106">
        <v>0.36411285494117301</v>
      </c>
      <c r="M19" s="3106">
        <v>0.467684601491687</v>
      </c>
      <c r="N19" s="3106">
        <v>0.40467301216987001</v>
      </c>
      <c r="O19" s="3106">
        <v>0.27590113301576602</v>
      </c>
      <c r="P19" s="3106">
        <v>0.34789201789584201</v>
      </c>
      <c r="Q19" s="3106">
        <v>0.32453173819169401</v>
      </c>
      <c r="R19" s="3106">
        <v>0.42941620717724999</v>
      </c>
      <c r="S19" s="3106">
        <v>0.25482383827539501</v>
      </c>
      <c r="T19" s="3106">
        <v>0.31976398399422101</v>
      </c>
      <c r="U19" s="3106">
        <v>0.22969226365053</v>
      </c>
      <c r="V19" s="3108"/>
      <c r="W19" s="3110"/>
      <c r="X19" s="3112"/>
      <c r="Y19" s="3114"/>
      <c r="Z19" s="3106">
        <v>0.38942247852964401</v>
      </c>
      <c r="AA19" s="3106">
        <v>0.40200398427761302</v>
      </c>
      <c r="AB19" s="3106">
        <v>0.31512716791822998</v>
      </c>
      <c r="AC19" s="3106">
        <v>0.47016321343405099</v>
      </c>
      <c r="AD19" s="3116"/>
      <c r="AE19" s="3106">
        <v>0.200914006498499</v>
      </c>
      <c r="AF19" s="3106">
        <v>0.28296461088452202</v>
      </c>
      <c r="AG19" s="3106">
        <v>0.44922512247859198</v>
      </c>
      <c r="AH19" s="3106">
        <v>0.44916379190258798</v>
      </c>
      <c r="AI19" s="3106">
        <v>0.48739744631056398</v>
      </c>
      <c r="AJ19" s="3106">
        <v>0.36198475228731197</v>
      </c>
      <c r="AK19" s="3106">
        <v>0.18800688187921699</v>
      </c>
      <c r="AL19" s="3106">
        <v>0.37142775874290301</v>
      </c>
      <c r="AM19" s="3106">
        <v>0.37179240498639998</v>
      </c>
      <c r="AN19" s="3106">
        <v>0.37731879931147899</v>
      </c>
      <c r="AO19" s="3106">
        <v>0.325817735696672</v>
      </c>
      <c r="AP19" s="3118"/>
      <c r="AQ19" s="3106">
        <v>0.39785271994691401</v>
      </c>
      <c r="AR19" s="3106">
        <v>0.21768932877400901</v>
      </c>
      <c r="AS19" s="3106">
        <v>0.24279554340493101</v>
      </c>
      <c r="AT19" s="3106">
        <v>0.22919730168949201</v>
      </c>
      <c r="AU19" s="3106">
        <v>0.30085122777609102</v>
      </c>
      <c r="AV19" s="3106">
        <v>0.30852973019231</v>
      </c>
      <c r="AW19" s="3106">
        <v>0.41770655047123001</v>
      </c>
      <c r="AX19" s="3106">
        <v>0.44357027909233798</v>
      </c>
      <c r="AY19" s="3106">
        <v>0.46325027452992601</v>
      </c>
      <c r="AZ19" s="3103">
        <v>0.38450868515747899</v>
      </c>
    </row>
    <row r="20" spans="1:52" ht="17" x14ac:dyDescent="0.2">
      <c r="A20" s="3170" t="s">
        <v>157</v>
      </c>
      <c r="B20" s="3105">
        <v>0.102875845344576</v>
      </c>
      <c r="C20" s="3106">
        <v>0.124077279445284</v>
      </c>
      <c r="D20" s="3106">
        <v>8.5019527947411605E-2</v>
      </c>
      <c r="E20" s="3106">
        <v>0.117008935406059</v>
      </c>
      <c r="F20" s="3106">
        <v>9.7440993282843294E-2</v>
      </c>
      <c r="G20" s="3106">
        <v>9.3198518114645995E-2</v>
      </c>
      <c r="H20" s="3106">
        <v>0.115641318054305</v>
      </c>
      <c r="I20" s="3106">
        <v>9.4873073202967395E-2</v>
      </c>
      <c r="J20" s="3106">
        <v>0.12188207484262201</v>
      </c>
      <c r="K20" s="3106">
        <v>0.118748564793543</v>
      </c>
      <c r="L20" s="3106">
        <v>9.1605347546282606E-2</v>
      </c>
      <c r="M20" s="3106">
        <v>6.0810316976728097E-2</v>
      </c>
      <c r="N20" s="3106">
        <v>9.7758197458999205E-2</v>
      </c>
      <c r="O20" s="3106">
        <v>8.7173033053285096E-2</v>
      </c>
      <c r="P20" s="3106">
        <v>0.117929837128409</v>
      </c>
      <c r="Q20" s="3106">
        <v>0.18193431302831301</v>
      </c>
      <c r="R20" s="3106">
        <v>7.1103006663826296E-2</v>
      </c>
      <c r="S20" s="3106">
        <v>0.123191788968306</v>
      </c>
      <c r="T20" s="3106">
        <v>9.7134091358397498E-2</v>
      </c>
      <c r="U20" s="3106">
        <v>0.26816961088232899</v>
      </c>
      <c r="V20" s="3108"/>
      <c r="W20" s="3110"/>
      <c r="X20" s="3112"/>
      <c r="Y20" s="3114"/>
      <c r="Z20" s="3106">
        <v>6.7305115891521106E-2</v>
      </c>
      <c r="AA20" s="3106">
        <v>7.13596520680152E-2</v>
      </c>
      <c r="AB20" s="3106">
        <v>0.141583103483857</v>
      </c>
      <c r="AC20" s="3106">
        <v>0.33892337475036599</v>
      </c>
      <c r="AD20" s="3116"/>
      <c r="AE20" s="3106">
        <v>0.170593876859224</v>
      </c>
      <c r="AF20" s="3106">
        <v>0.138829151732378</v>
      </c>
      <c r="AG20" s="3106">
        <v>9.5998450562464893E-2</v>
      </c>
      <c r="AH20" s="3106">
        <v>0.136030285400569</v>
      </c>
      <c r="AI20" s="3106">
        <v>0.162336588968261</v>
      </c>
      <c r="AJ20" s="3106">
        <v>9.9517452673946502E-2</v>
      </c>
      <c r="AK20" s="3106">
        <v>8.4052167862949306E-2</v>
      </c>
      <c r="AL20" s="3106">
        <v>9.17051461220941E-2</v>
      </c>
      <c r="AM20" s="3106">
        <v>9.6897409192576098E-2</v>
      </c>
      <c r="AN20" s="3106">
        <v>8.9864471419338704E-2</v>
      </c>
      <c r="AO20" s="3106">
        <v>0.161783244950711</v>
      </c>
      <c r="AP20" s="3118"/>
      <c r="AQ20" s="3106">
        <v>7.6100271080400406E-2</v>
      </c>
      <c r="AR20" s="3106">
        <v>0.36402381609781298</v>
      </c>
      <c r="AS20" s="3106">
        <v>0.13577028386560899</v>
      </c>
      <c r="AT20" s="3106">
        <v>0.239768707745971</v>
      </c>
      <c r="AU20" s="3106">
        <v>0.119568530195758</v>
      </c>
      <c r="AV20" s="3106">
        <v>0.111265819383882</v>
      </c>
      <c r="AW20" s="3106">
        <v>0.10084806440931</v>
      </c>
      <c r="AX20" s="3106">
        <v>7.4517944612883302E-2</v>
      </c>
      <c r="AY20" s="3106">
        <v>6.1954546544030001E-2</v>
      </c>
      <c r="AZ20" s="3103">
        <v>0.115046605194986</v>
      </c>
    </row>
    <row r="21" spans="1:52" ht="17" x14ac:dyDescent="0.2">
      <c r="A21" s="3170" t="s">
        <v>158</v>
      </c>
      <c r="B21" s="3105">
        <v>0.30577115852408998</v>
      </c>
      <c r="C21" s="3106">
        <v>0.34127697454007</v>
      </c>
      <c r="D21" s="3106">
        <v>0.27586737384541699</v>
      </c>
      <c r="E21" s="3106">
        <v>0.27009863624254099</v>
      </c>
      <c r="F21" s="3106">
        <v>0.24384749078955301</v>
      </c>
      <c r="G21" s="3106">
        <v>0.307174868459826</v>
      </c>
      <c r="H21" s="3106">
        <v>0.34399499027275698</v>
      </c>
      <c r="I21" s="3106">
        <v>0.37442950918312801</v>
      </c>
      <c r="J21" s="3106">
        <v>0.28845326291134299</v>
      </c>
      <c r="K21" s="3106">
        <v>0.29710094679919302</v>
      </c>
      <c r="L21" s="3106">
        <v>0.303335996364691</v>
      </c>
      <c r="M21" s="3106">
        <v>0.35177377755386902</v>
      </c>
      <c r="N21" s="3106">
        <v>0.33007012662378699</v>
      </c>
      <c r="O21" s="3106">
        <v>0.23912822534301501</v>
      </c>
      <c r="P21" s="3106">
        <v>0.28765623956632302</v>
      </c>
      <c r="Q21" s="3106">
        <v>0.313574256353162</v>
      </c>
      <c r="R21" s="3106">
        <v>0.34088455833929099</v>
      </c>
      <c r="S21" s="3106">
        <v>0.204643139342296</v>
      </c>
      <c r="T21" s="3106">
        <v>0.297743525492214</v>
      </c>
      <c r="U21" s="3106">
        <v>0.25565497705928902</v>
      </c>
      <c r="V21" s="3108"/>
      <c r="W21" s="3110"/>
      <c r="X21" s="3112"/>
      <c r="Y21" s="3114"/>
      <c r="Z21" s="3106">
        <v>0.38587757920867399</v>
      </c>
      <c r="AA21" s="3106">
        <v>0.28581100769103801</v>
      </c>
      <c r="AB21" s="3106">
        <v>0.243415290758138</v>
      </c>
      <c r="AC21" s="3106">
        <v>0.383114008694109</v>
      </c>
      <c r="AD21" s="3116"/>
      <c r="AE21" s="3106">
        <v>0.223900587841357</v>
      </c>
      <c r="AF21" s="3106">
        <v>0.25250003433169899</v>
      </c>
      <c r="AG21" s="3106">
        <v>0.392084533247818</v>
      </c>
      <c r="AH21" s="3106">
        <v>0.27456250324349901</v>
      </c>
      <c r="AI21" s="3106">
        <v>0.43209842775784502</v>
      </c>
      <c r="AJ21" s="3106">
        <v>0.30032256394808299</v>
      </c>
      <c r="AK21" s="3106">
        <v>0.24804346848605799</v>
      </c>
      <c r="AL21" s="3106">
        <v>0.310544227874478</v>
      </c>
      <c r="AM21" s="3106">
        <v>0.29511451128174598</v>
      </c>
      <c r="AN21" s="3106">
        <v>0.294421124029768</v>
      </c>
      <c r="AO21" s="3106">
        <v>0.331286218255538</v>
      </c>
      <c r="AP21" s="3118"/>
      <c r="AQ21" s="3106">
        <v>0.31948210799712301</v>
      </c>
      <c r="AR21" s="3106">
        <v>0.200920360498127</v>
      </c>
      <c r="AS21" s="3106">
        <v>0.19739687589052499</v>
      </c>
      <c r="AT21" s="3106">
        <v>0.39631324072325702</v>
      </c>
      <c r="AU21" s="3106">
        <v>0.28787266178120602</v>
      </c>
      <c r="AV21" s="3106">
        <v>0.28671246385349097</v>
      </c>
      <c r="AW21" s="3106">
        <v>0.33060276888886603</v>
      </c>
      <c r="AX21" s="3106">
        <v>0.28035217313762201</v>
      </c>
      <c r="AY21" s="3106">
        <v>0.31737612419671701</v>
      </c>
      <c r="AZ21" s="3103">
        <v>0.36156304628929098</v>
      </c>
    </row>
    <row r="22" spans="1:52" ht="17" x14ac:dyDescent="0.2">
      <c r="A22" s="3170" t="s">
        <v>159</v>
      </c>
      <c r="B22" s="3105">
        <v>0.26213410177952301</v>
      </c>
      <c r="C22" s="3106">
        <v>0.28186845846385</v>
      </c>
      <c r="D22" s="3106">
        <v>0.24551338947721599</v>
      </c>
      <c r="E22" s="3106">
        <v>0.16513122232674199</v>
      </c>
      <c r="F22" s="3106">
        <v>0.19770336126063801</v>
      </c>
      <c r="G22" s="3106">
        <v>0.28752539012948403</v>
      </c>
      <c r="H22" s="3106">
        <v>0.320966825287475</v>
      </c>
      <c r="I22" s="3106">
        <v>0.34362539157972299</v>
      </c>
      <c r="J22" s="3106">
        <v>0.27465278096489698</v>
      </c>
      <c r="K22" s="3106">
        <v>0.25620858772541699</v>
      </c>
      <c r="L22" s="3106">
        <v>0.23479194862771999</v>
      </c>
      <c r="M22" s="3106">
        <v>0.29711961209718402</v>
      </c>
      <c r="N22" s="3106">
        <v>0.27153951710055202</v>
      </c>
      <c r="O22" s="3106">
        <v>0.230100826846632</v>
      </c>
      <c r="P22" s="3106">
        <v>0.27548427436244499</v>
      </c>
      <c r="Q22" s="3106">
        <v>0.24831953458589301</v>
      </c>
      <c r="R22" s="3106">
        <v>0.28450766834571001</v>
      </c>
      <c r="S22" s="3106">
        <v>0.18062299970002499</v>
      </c>
      <c r="T22" s="3106">
        <v>0.24906803957568199</v>
      </c>
      <c r="U22" s="3106">
        <v>0.28757369821631701</v>
      </c>
      <c r="V22" s="3108"/>
      <c r="W22" s="3110"/>
      <c r="X22" s="3112"/>
      <c r="Y22" s="3114"/>
      <c r="Z22" s="3106">
        <v>0.28227641095852501</v>
      </c>
      <c r="AA22" s="3106">
        <v>0.25600399972822802</v>
      </c>
      <c r="AB22" s="3106">
        <v>0.24230807133971199</v>
      </c>
      <c r="AC22" s="3106">
        <v>0.35990795912830398</v>
      </c>
      <c r="AD22" s="3116"/>
      <c r="AE22" s="3106">
        <v>0.23132508205802299</v>
      </c>
      <c r="AF22" s="3106">
        <v>0.191878493250388</v>
      </c>
      <c r="AG22" s="3106">
        <v>0.369427184373541</v>
      </c>
      <c r="AH22" s="3106">
        <v>0.204705053302633</v>
      </c>
      <c r="AI22" s="3106">
        <v>0.39439720014603402</v>
      </c>
      <c r="AJ22" s="3106">
        <v>0.25211721457361302</v>
      </c>
      <c r="AK22" s="3106">
        <v>0.210155268258397</v>
      </c>
      <c r="AL22" s="3106">
        <v>0.260108874584007</v>
      </c>
      <c r="AM22" s="3106">
        <v>0.26361967425625099</v>
      </c>
      <c r="AN22" s="3106">
        <v>0.25446056254812499</v>
      </c>
      <c r="AO22" s="3106">
        <v>0.25976598932848999</v>
      </c>
      <c r="AP22" s="3118"/>
      <c r="AQ22" s="3106">
        <v>0.276922387949952</v>
      </c>
      <c r="AR22" s="3106">
        <v>0.236045564924353</v>
      </c>
      <c r="AS22" s="3106">
        <v>0.16555048406432399</v>
      </c>
      <c r="AT22" s="3106">
        <v>0.22715290178405501</v>
      </c>
      <c r="AU22" s="3106">
        <v>0.237823012460259</v>
      </c>
      <c r="AV22" s="3106">
        <v>0.22978208605903999</v>
      </c>
      <c r="AW22" s="3106">
        <v>0.27466772939032902</v>
      </c>
      <c r="AX22" s="3106">
        <v>0.28896311949664699</v>
      </c>
      <c r="AY22" s="3106">
        <v>0.29364360023471497</v>
      </c>
      <c r="AZ22" s="3103">
        <v>0.31267757829741699</v>
      </c>
    </row>
    <row r="23" spans="1:52" ht="17" x14ac:dyDescent="0.2">
      <c r="A23" s="3170" t="s">
        <v>160</v>
      </c>
      <c r="B23" s="3105">
        <v>0.210307807955295</v>
      </c>
      <c r="C23" s="3106">
        <v>0.23430879241094099</v>
      </c>
      <c r="D23" s="3106">
        <v>0.190093647241038</v>
      </c>
      <c r="E23" s="3106">
        <v>0.182911623582207</v>
      </c>
      <c r="F23" s="3106">
        <v>0.178945690027285</v>
      </c>
      <c r="G23" s="3106">
        <v>0.22676123587095401</v>
      </c>
      <c r="H23" s="3106">
        <v>0.25616135816226898</v>
      </c>
      <c r="I23" s="3106">
        <v>0.21610889619245799</v>
      </c>
      <c r="J23" s="3106">
        <v>0.245690099688295</v>
      </c>
      <c r="K23" s="3106">
        <v>0.20580325301022601</v>
      </c>
      <c r="L23" s="3106">
        <v>0.18471954503803301</v>
      </c>
      <c r="M23" s="3106">
        <v>0.206715133673809</v>
      </c>
      <c r="N23" s="3106">
        <v>0.204330492578707</v>
      </c>
      <c r="O23" s="3106">
        <v>0.22625645701838101</v>
      </c>
      <c r="P23" s="3106">
        <v>0.19880228979366399</v>
      </c>
      <c r="Q23" s="3106">
        <v>0.234025254979187</v>
      </c>
      <c r="R23" s="3106">
        <v>0.207872088420236</v>
      </c>
      <c r="S23" s="3106">
        <v>0.17343112953561099</v>
      </c>
      <c r="T23" s="3106">
        <v>0.211344183474208</v>
      </c>
      <c r="U23" s="3106">
        <v>0.29410113517252601</v>
      </c>
      <c r="V23" s="3108"/>
      <c r="W23" s="3110"/>
      <c r="X23" s="3112"/>
      <c r="Y23" s="3114"/>
      <c r="Z23" s="3106">
        <v>0.27202288961263499</v>
      </c>
      <c r="AA23" s="3106">
        <v>0.16632110773772699</v>
      </c>
      <c r="AB23" s="3106">
        <v>0.179374415231629</v>
      </c>
      <c r="AC23" s="3106">
        <v>0.31486668149003399</v>
      </c>
      <c r="AD23" s="3116"/>
      <c r="AE23" s="3106">
        <v>0.19667675339600299</v>
      </c>
      <c r="AF23" s="3106">
        <v>0.15021720521658699</v>
      </c>
      <c r="AG23" s="3106">
        <v>0.20802024429041799</v>
      </c>
      <c r="AH23" s="3106">
        <v>0.205965579309346</v>
      </c>
      <c r="AI23" s="3106">
        <v>0.323913278733168</v>
      </c>
      <c r="AJ23" s="3106">
        <v>0.21011577075426299</v>
      </c>
      <c r="AK23" s="3106">
        <v>0.17255341857586801</v>
      </c>
      <c r="AL23" s="3106">
        <v>0.237005378176144</v>
      </c>
      <c r="AM23" s="3106">
        <v>0.18909768557696399</v>
      </c>
      <c r="AN23" s="3106">
        <v>0.107931216152516</v>
      </c>
      <c r="AO23" s="3106">
        <v>0.28954157194659702</v>
      </c>
      <c r="AP23" s="3118"/>
      <c r="AQ23" s="3106">
        <v>0.20467104716526899</v>
      </c>
      <c r="AR23" s="3106">
        <v>0.34255817740302602</v>
      </c>
      <c r="AS23" s="3106">
        <v>0.14032283897503001</v>
      </c>
      <c r="AT23" s="3106">
        <v>0.31760607461836599</v>
      </c>
      <c r="AU23" s="3106">
        <v>0.23703065108202301</v>
      </c>
      <c r="AV23" s="3106">
        <v>0.192282260199137</v>
      </c>
      <c r="AW23" s="3106">
        <v>0.18819769695317801</v>
      </c>
      <c r="AX23" s="3106">
        <v>0.19386994355109599</v>
      </c>
      <c r="AY23" s="3106">
        <v>0.20344331989017</v>
      </c>
      <c r="AZ23" s="3103">
        <v>0.27158565471351498</v>
      </c>
    </row>
    <row r="24" spans="1:52" ht="17" x14ac:dyDescent="0.2">
      <c r="A24" s="3170" t="s">
        <v>161</v>
      </c>
      <c r="B24" s="3105">
        <v>0.36612926550414598</v>
      </c>
      <c r="C24" s="3106">
        <v>0.41602287248995001</v>
      </c>
      <c r="D24" s="3106">
        <v>0.32410776459076601</v>
      </c>
      <c r="E24" s="3106">
        <v>0.28679169618413902</v>
      </c>
      <c r="F24" s="3106">
        <v>0.28238185617645101</v>
      </c>
      <c r="G24" s="3106">
        <v>0.360182525287702</v>
      </c>
      <c r="H24" s="3106">
        <v>0.44892966067525097</v>
      </c>
      <c r="I24" s="3106">
        <v>0.46098429431583099</v>
      </c>
      <c r="J24" s="3106">
        <v>0.311389183903658</v>
      </c>
      <c r="K24" s="3106">
        <v>0.35695875503930602</v>
      </c>
      <c r="L24" s="3106">
        <v>0.36255279616999397</v>
      </c>
      <c r="M24" s="3106">
        <v>0.46902948863412097</v>
      </c>
      <c r="N24" s="3106">
        <v>0.390011477107296</v>
      </c>
      <c r="O24" s="3106">
        <v>0.306901786830928</v>
      </c>
      <c r="P24" s="3106">
        <v>0.36900704785377397</v>
      </c>
      <c r="Q24" s="3106">
        <v>0.31621280425085102</v>
      </c>
      <c r="R24" s="3106">
        <v>0.42220410274688802</v>
      </c>
      <c r="S24" s="3106">
        <v>0.25379573013721402</v>
      </c>
      <c r="T24" s="3106">
        <v>0.33358302393109202</v>
      </c>
      <c r="U24" s="3106">
        <v>0.26279839910710001</v>
      </c>
      <c r="V24" s="3108"/>
      <c r="W24" s="3110"/>
      <c r="X24" s="3112"/>
      <c r="Y24" s="3114"/>
      <c r="Z24" s="3106">
        <v>0.41778534656819999</v>
      </c>
      <c r="AA24" s="3106">
        <v>0.38934161169318299</v>
      </c>
      <c r="AB24" s="3106">
        <v>0.30003675272833902</v>
      </c>
      <c r="AC24" s="3106">
        <v>0.40430666419157202</v>
      </c>
      <c r="AD24" s="3116"/>
      <c r="AE24" s="3106">
        <v>0.26203793271655501</v>
      </c>
      <c r="AF24" s="3106">
        <v>0.293888499796299</v>
      </c>
      <c r="AG24" s="3106">
        <v>0.45208904185703902</v>
      </c>
      <c r="AH24" s="3106">
        <v>0.41183829213065798</v>
      </c>
      <c r="AI24" s="3106">
        <v>0.47582295656682499</v>
      </c>
      <c r="AJ24" s="3106">
        <v>0.36121419098470697</v>
      </c>
      <c r="AK24" s="3106">
        <v>0.189175949394049</v>
      </c>
      <c r="AL24" s="3106">
        <v>0.382644489389729</v>
      </c>
      <c r="AM24" s="3106">
        <v>0.35541777314151901</v>
      </c>
      <c r="AN24" s="3106">
        <v>0.34739223728806301</v>
      </c>
      <c r="AO24" s="3106">
        <v>0.359231798885293</v>
      </c>
      <c r="AP24" s="3118"/>
      <c r="AQ24" s="3106">
        <v>0.39311079700747398</v>
      </c>
      <c r="AR24" s="3106">
        <v>0.218810752642497</v>
      </c>
      <c r="AS24" s="3106">
        <v>0.21534986240411799</v>
      </c>
      <c r="AT24" s="3106">
        <v>0.335413912921946</v>
      </c>
      <c r="AU24" s="3106">
        <v>0.30682942385895701</v>
      </c>
      <c r="AV24" s="3106">
        <v>0.32390729577347099</v>
      </c>
      <c r="AW24" s="3106">
        <v>0.40749766517466501</v>
      </c>
      <c r="AX24" s="3106">
        <v>0.41476464415623199</v>
      </c>
      <c r="AY24" s="3106">
        <v>0.43308083386079199</v>
      </c>
      <c r="AZ24" s="3103">
        <v>0.401987435307125</v>
      </c>
    </row>
    <row r="25" spans="1:52" ht="17" x14ac:dyDescent="0.2">
      <c r="A25" s="3170" t="s">
        <v>162</v>
      </c>
      <c r="B25" s="3105">
        <v>0.34024939722313602</v>
      </c>
      <c r="C25" s="3106">
        <v>0.39417320041826698</v>
      </c>
      <c r="D25" s="3106">
        <v>0.29483357579611802</v>
      </c>
      <c r="E25" s="3106">
        <v>0.26727339722635501</v>
      </c>
      <c r="F25" s="3106">
        <v>0.270888728061701</v>
      </c>
      <c r="G25" s="3106">
        <v>0.33208319610713599</v>
      </c>
      <c r="H25" s="3106">
        <v>0.40689714472267502</v>
      </c>
      <c r="I25" s="3106">
        <v>0.42864603718086602</v>
      </c>
      <c r="J25" s="3106">
        <v>0.318277681279302</v>
      </c>
      <c r="K25" s="3106">
        <v>0.32996793584261302</v>
      </c>
      <c r="L25" s="3106">
        <v>0.32649092039070798</v>
      </c>
      <c r="M25" s="3106">
        <v>0.413307152134056</v>
      </c>
      <c r="N25" s="3106">
        <v>0.36612679175496798</v>
      </c>
      <c r="O25" s="3106">
        <v>0.26357964592663702</v>
      </c>
      <c r="P25" s="3106">
        <v>0.359693075377434</v>
      </c>
      <c r="Q25" s="3106">
        <v>0.29975834762546799</v>
      </c>
      <c r="R25" s="3106">
        <v>0.389530468017937</v>
      </c>
      <c r="S25" s="3106">
        <v>0.23687273186563801</v>
      </c>
      <c r="T25" s="3106">
        <v>0.31192625730198997</v>
      </c>
      <c r="U25" s="3106">
        <v>0.237725689474452</v>
      </c>
      <c r="V25" s="3108"/>
      <c r="W25" s="3110"/>
      <c r="X25" s="3112"/>
      <c r="Y25" s="3114"/>
      <c r="Z25" s="3106">
        <v>0.39510598611514502</v>
      </c>
      <c r="AA25" s="3106">
        <v>0.35001445028596501</v>
      </c>
      <c r="AB25" s="3106">
        <v>0.27219487989277902</v>
      </c>
      <c r="AC25" s="3106">
        <v>0.45250572705556902</v>
      </c>
      <c r="AD25" s="3116"/>
      <c r="AE25" s="3106">
        <v>0.216004828401584</v>
      </c>
      <c r="AF25" s="3106">
        <v>0.280769213163231</v>
      </c>
      <c r="AG25" s="3106">
        <v>0.40919883284172598</v>
      </c>
      <c r="AH25" s="3106">
        <v>0.37286714356339601</v>
      </c>
      <c r="AI25" s="3106">
        <v>0.49333750346354699</v>
      </c>
      <c r="AJ25" s="3106">
        <v>0.33074199401804499</v>
      </c>
      <c r="AK25" s="3106">
        <v>0.26220007146931001</v>
      </c>
      <c r="AL25" s="3106">
        <v>0.35493758614434401</v>
      </c>
      <c r="AM25" s="3106">
        <v>0.32826728749967199</v>
      </c>
      <c r="AN25" s="3106">
        <v>0.35843246287041602</v>
      </c>
      <c r="AO25" s="3106">
        <v>0.32636248285814401</v>
      </c>
      <c r="AP25" s="3118"/>
      <c r="AQ25" s="3106">
        <v>0.36270507369153099</v>
      </c>
      <c r="AR25" s="3106">
        <v>0.23065791616223799</v>
      </c>
      <c r="AS25" s="3106">
        <v>0.203925486751066</v>
      </c>
      <c r="AT25" s="3106">
        <v>0.337742298559702</v>
      </c>
      <c r="AU25" s="3106">
        <v>0.29818779978542598</v>
      </c>
      <c r="AV25" s="3106">
        <v>0.298019131528512</v>
      </c>
      <c r="AW25" s="3106">
        <v>0.37146926908509098</v>
      </c>
      <c r="AX25" s="3106">
        <v>0.39832664877666402</v>
      </c>
      <c r="AY25" s="3106">
        <v>0.36082242685342097</v>
      </c>
      <c r="AZ25" s="3103">
        <v>0.38324945798073601</v>
      </c>
    </row>
    <row r="26" spans="1:52" ht="17" x14ac:dyDescent="0.2">
      <c r="A26" s="3170" t="s">
        <v>163</v>
      </c>
      <c r="B26" s="3105">
        <v>0.247544132294024</v>
      </c>
      <c r="C26" s="3106">
        <v>0.282925336738032</v>
      </c>
      <c r="D26" s="3106">
        <v>0.21774529824132899</v>
      </c>
      <c r="E26" s="3106">
        <v>0.26036158719685698</v>
      </c>
      <c r="F26" s="3106">
        <v>0.23189961469359999</v>
      </c>
      <c r="G26" s="3106">
        <v>0.226669445333022</v>
      </c>
      <c r="H26" s="3106">
        <v>0.228701722196511</v>
      </c>
      <c r="I26" s="3106">
        <v>0.29037332062992699</v>
      </c>
      <c r="J26" s="3106">
        <v>0.225947357366583</v>
      </c>
      <c r="K26" s="3106">
        <v>0.239234208210962</v>
      </c>
      <c r="L26" s="3106">
        <v>0.23167286560709199</v>
      </c>
      <c r="M26" s="3106">
        <v>0.31932920578180302</v>
      </c>
      <c r="N26" s="3106">
        <v>0.27186374168890898</v>
      </c>
      <c r="O26" s="3106">
        <v>0.195154168981932</v>
      </c>
      <c r="P26" s="3106">
        <v>0.171092872622639</v>
      </c>
      <c r="Q26" s="3106">
        <v>0.30967971675295602</v>
      </c>
      <c r="R26" s="3106">
        <v>0.235435482864366</v>
      </c>
      <c r="S26" s="3106">
        <v>0.21865097175954201</v>
      </c>
      <c r="T26" s="3106">
        <v>0.28464644728928601</v>
      </c>
      <c r="U26" s="3106">
        <v>0.29509918696651299</v>
      </c>
      <c r="V26" s="3108"/>
      <c r="W26" s="3110"/>
      <c r="X26" s="3112"/>
      <c r="Y26" s="3114"/>
      <c r="Z26" s="3106">
        <v>0.29069838298137202</v>
      </c>
      <c r="AA26" s="3106">
        <v>0.22414661602826899</v>
      </c>
      <c r="AB26" s="3106">
        <v>0.222681186892841</v>
      </c>
      <c r="AC26" s="3106">
        <v>0.40435766201498502</v>
      </c>
      <c r="AD26" s="3116"/>
      <c r="AE26" s="3106">
        <v>0.12399236054269901</v>
      </c>
      <c r="AF26" s="3106">
        <v>0.20047881276406801</v>
      </c>
      <c r="AG26" s="3106">
        <v>0.26886297320552599</v>
      </c>
      <c r="AH26" s="3106">
        <v>0.30735666467276901</v>
      </c>
      <c r="AI26" s="3106">
        <v>0.30416184544910801</v>
      </c>
      <c r="AJ26" s="3106">
        <v>0.24207568327644199</v>
      </c>
      <c r="AK26" s="3106">
        <v>0.153784441935919</v>
      </c>
      <c r="AL26" s="3106">
        <v>0.243393033706892</v>
      </c>
      <c r="AM26" s="3106">
        <v>0.25584062690293802</v>
      </c>
      <c r="AN26" s="3106">
        <v>0.216825465892827</v>
      </c>
      <c r="AO26" s="3106">
        <v>0.254996505008804</v>
      </c>
      <c r="AP26" s="3118"/>
      <c r="AQ26" s="3106">
        <v>0.237930184447076</v>
      </c>
      <c r="AR26" s="3106">
        <v>0.30436888048764899</v>
      </c>
      <c r="AS26" s="3106">
        <v>0.21406577284233799</v>
      </c>
      <c r="AT26" s="3106">
        <v>0.43157802396482697</v>
      </c>
      <c r="AU26" s="3106">
        <v>0.23965536734967299</v>
      </c>
      <c r="AV26" s="3106">
        <v>0.203312542664324</v>
      </c>
      <c r="AW26" s="3106">
        <v>0.23463894358145401</v>
      </c>
      <c r="AX26" s="3106">
        <v>0.26124363861088401</v>
      </c>
      <c r="AY26" s="3106">
        <v>0.33390562207105201</v>
      </c>
      <c r="AZ26" s="3103">
        <v>0.32419301965685599</v>
      </c>
    </row>
    <row r="27" spans="1:52" ht="17" x14ac:dyDescent="0.2">
      <c r="A27" s="3170" t="s">
        <v>164</v>
      </c>
      <c r="B27" s="3105">
        <v>0.328517579231559</v>
      </c>
      <c r="C27" s="3106">
        <v>0.37096025022462598</v>
      </c>
      <c r="D27" s="3106">
        <v>0.29277142164449699</v>
      </c>
      <c r="E27" s="3106">
        <v>0.27362345442629499</v>
      </c>
      <c r="F27" s="3106">
        <v>0.24440406655464</v>
      </c>
      <c r="G27" s="3106">
        <v>0.32630945308597398</v>
      </c>
      <c r="H27" s="3106">
        <v>0.40168324642931902</v>
      </c>
      <c r="I27" s="3106">
        <v>0.41083283575930801</v>
      </c>
      <c r="J27" s="3106">
        <v>0.313127776280957</v>
      </c>
      <c r="K27" s="3106">
        <v>0.31640288987966603</v>
      </c>
      <c r="L27" s="3106">
        <v>0.31101861337362502</v>
      </c>
      <c r="M27" s="3106">
        <v>0.40134660684700402</v>
      </c>
      <c r="N27" s="3106">
        <v>0.35927302369128999</v>
      </c>
      <c r="O27" s="3106">
        <v>0.23754545440153699</v>
      </c>
      <c r="P27" s="3106">
        <v>0.34408641967814202</v>
      </c>
      <c r="Q27" s="3106">
        <v>0.29368432455855298</v>
      </c>
      <c r="R27" s="3106">
        <v>0.36450625343448301</v>
      </c>
      <c r="S27" s="3106">
        <v>0.226837870165918</v>
      </c>
      <c r="T27" s="3106">
        <v>0.33029019441666202</v>
      </c>
      <c r="U27" s="3106">
        <v>0.27592679022755801</v>
      </c>
      <c r="V27" s="3108"/>
      <c r="W27" s="3110"/>
      <c r="X27" s="3112"/>
      <c r="Y27" s="3114"/>
      <c r="Z27" s="3106">
        <v>0.39199239548327303</v>
      </c>
      <c r="AA27" s="3106">
        <v>0.33252177991867798</v>
      </c>
      <c r="AB27" s="3106">
        <v>0.26340807933951799</v>
      </c>
      <c r="AC27" s="3106">
        <v>0.417355987246464</v>
      </c>
      <c r="AD27" s="3116"/>
      <c r="AE27" s="3106">
        <v>0.23171366917181299</v>
      </c>
      <c r="AF27" s="3106">
        <v>0.29086731027158702</v>
      </c>
      <c r="AG27" s="3106">
        <v>0.41366807110902298</v>
      </c>
      <c r="AH27" s="3106">
        <v>0.34393650117312202</v>
      </c>
      <c r="AI27" s="3106">
        <v>0.43676366183415199</v>
      </c>
      <c r="AJ27" s="3106">
        <v>0.32198104305797098</v>
      </c>
      <c r="AK27" s="3106">
        <v>0.22465738512255101</v>
      </c>
      <c r="AL27" s="3106">
        <v>0.34795580895202299</v>
      </c>
      <c r="AM27" s="3106">
        <v>0.32236295467960202</v>
      </c>
      <c r="AN27" s="3106">
        <v>0.327032555441086</v>
      </c>
      <c r="AO27" s="3106">
        <v>0.296542316041497</v>
      </c>
      <c r="AP27" s="3118"/>
      <c r="AQ27" s="3106">
        <v>0.34515335875208097</v>
      </c>
      <c r="AR27" s="3106">
        <v>0.21495090230727301</v>
      </c>
      <c r="AS27" s="3106">
        <v>0.231032811539056</v>
      </c>
      <c r="AT27" s="3106">
        <v>0.35286937102364202</v>
      </c>
      <c r="AU27" s="3106">
        <v>0.31154795276432401</v>
      </c>
      <c r="AV27" s="3106">
        <v>0.28336126208780998</v>
      </c>
      <c r="AW27" s="3106">
        <v>0.34598393348790601</v>
      </c>
      <c r="AX27" s="3106">
        <v>0.37083684151586699</v>
      </c>
      <c r="AY27" s="3106">
        <v>0.41219081538716901</v>
      </c>
      <c r="AZ27" s="3103">
        <v>0.33060009790507</v>
      </c>
    </row>
    <row r="28" spans="1:52" ht="17" x14ac:dyDescent="0.2">
      <c r="A28" s="3170" t="s">
        <v>165</v>
      </c>
      <c r="B28" s="3105">
        <v>0.25596188483070598</v>
      </c>
      <c r="C28" s="3106">
        <v>0.23519910528945001</v>
      </c>
      <c r="D28" s="3106">
        <v>0.273448757641996</v>
      </c>
      <c r="E28" s="3106">
        <v>0.18873970873236301</v>
      </c>
      <c r="F28" s="3106">
        <v>0.19092585298154199</v>
      </c>
      <c r="G28" s="3106">
        <v>0.27285978345312101</v>
      </c>
      <c r="H28" s="3106">
        <v>0.27713513759792802</v>
      </c>
      <c r="I28" s="3106">
        <v>0.35587264116808898</v>
      </c>
      <c r="J28" s="3106">
        <v>0.26102750809498299</v>
      </c>
      <c r="K28" s="3106">
        <v>0.18430437593343699</v>
      </c>
      <c r="L28" s="3106">
        <v>0.267429298845138</v>
      </c>
      <c r="M28" s="3106">
        <v>0.37387354465115202</v>
      </c>
      <c r="N28" s="3106">
        <v>0.29882333800872302</v>
      </c>
      <c r="O28" s="3106">
        <v>0.15870009514356201</v>
      </c>
      <c r="P28" s="3106">
        <v>0.22172936484329001</v>
      </c>
      <c r="Q28" s="3106">
        <v>0.21129191242166101</v>
      </c>
      <c r="R28" s="3106">
        <v>0.28013541241169998</v>
      </c>
      <c r="S28" s="3106">
        <v>0.23946348919227201</v>
      </c>
      <c r="T28" s="3106">
        <v>0.168142427076026</v>
      </c>
      <c r="U28" s="3106">
        <v>0.22865188376706599</v>
      </c>
      <c r="V28" s="3108"/>
      <c r="W28" s="3110"/>
      <c r="X28" s="3112"/>
      <c r="Y28" s="3114"/>
      <c r="Z28" s="3106">
        <v>0.21635273617392001</v>
      </c>
      <c r="AA28" s="3106">
        <v>0.27571799301275701</v>
      </c>
      <c r="AB28" s="3106">
        <v>0.28256239558225199</v>
      </c>
      <c r="AC28" s="3106">
        <v>0.25611514900544002</v>
      </c>
      <c r="AD28" s="3116"/>
      <c r="AE28" s="3106">
        <v>0.168090797099652</v>
      </c>
      <c r="AF28" s="3106">
        <v>0.183876918569787</v>
      </c>
      <c r="AG28" s="3106">
        <v>0.28605728473772302</v>
      </c>
      <c r="AH28" s="3106">
        <v>0.31189892848460998</v>
      </c>
      <c r="AI28" s="3106">
        <v>0.25935157646381701</v>
      </c>
      <c r="AJ28" s="3106">
        <v>0.25635603334136298</v>
      </c>
      <c r="AK28" s="3106">
        <v>0.18282180713225801</v>
      </c>
      <c r="AL28" s="3106">
        <v>0.22617556125565699</v>
      </c>
      <c r="AM28" s="3106">
        <v>0.281219862762352</v>
      </c>
      <c r="AN28" s="3106">
        <v>0.28714824744950701</v>
      </c>
      <c r="AO28" s="3106">
        <v>0.23214018501929901</v>
      </c>
      <c r="AP28" s="3118"/>
      <c r="AQ28" s="3106">
        <v>0.26111827265242998</v>
      </c>
      <c r="AR28" s="3106">
        <v>0.34186436718136098</v>
      </c>
      <c r="AS28" s="3106">
        <v>0.207776368730616</v>
      </c>
      <c r="AT28" s="3106">
        <v>0.19364704587930801</v>
      </c>
      <c r="AU28" s="3106">
        <v>0.19041129055052999</v>
      </c>
      <c r="AV28" s="3106">
        <v>0.21388682684902</v>
      </c>
      <c r="AW28" s="3106">
        <v>0.294766500772913</v>
      </c>
      <c r="AX28" s="3106">
        <v>0.26712286864949802</v>
      </c>
      <c r="AY28" s="3106">
        <v>0.42824182779672099</v>
      </c>
      <c r="AZ28" s="3103">
        <v>0.28043346498076099</v>
      </c>
    </row>
    <row r="29" spans="1:52" ht="17" x14ac:dyDescent="0.2">
      <c r="A29" s="3170" t="s">
        <v>166</v>
      </c>
      <c r="B29" s="3105">
        <v>0.35426426728502902</v>
      </c>
      <c r="C29" s="3106">
        <v>0.40114437181420298</v>
      </c>
      <c r="D29" s="3106">
        <v>0.31478080488768201</v>
      </c>
      <c r="E29" s="3106">
        <v>0.279394078450109</v>
      </c>
      <c r="F29" s="3106">
        <v>0.26758180868993298</v>
      </c>
      <c r="G29" s="3106">
        <v>0.35522386648534399</v>
      </c>
      <c r="H29" s="3106">
        <v>0.43687123623857999</v>
      </c>
      <c r="I29" s="3106">
        <v>0.44411029915104999</v>
      </c>
      <c r="J29" s="3106">
        <v>0.33624781528589898</v>
      </c>
      <c r="K29" s="3106">
        <v>0.328475615780916</v>
      </c>
      <c r="L29" s="3106">
        <v>0.353301844216028</v>
      </c>
      <c r="M29" s="3106">
        <v>0.43311267699766198</v>
      </c>
      <c r="N29" s="3106">
        <v>0.387986365897102</v>
      </c>
      <c r="O29" s="3106">
        <v>0.26397668428643101</v>
      </c>
      <c r="P29" s="3106">
        <v>0.34944303136628801</v>
      </c>
      <c r="Q29" s="3106">
        <v>0.32308911749153502</v>
      </c>
      <c r="R29" s="3106">
        <v>0.40377105384525802</v>
      </c>
      <c r="S29" s="3106">
        <v>0.245706191879938</v>
      </c>
      <c r="T29" s="3106">
        <v>0.33277222461810302</v>
      </c>
      <c r="U29" s="3106">
        <v>0.25266750505987801</v>
      </c>
      <c r="V29" s="3108"/>
      <c r="W29" s="3110"/>
      <c r="X29" s="3112"/>
      <c r="Y29" s="3114"/>
      <c r="Z29" s="3106">
        <v>0.40013799285012902</v>
      </c>
      <c r="AA29" s="3106">
        <v>0.37943756991155297</v>
      </c>
      <c r="AB29" s="3106">
        <v>0.28343333089861</v>
      </c>
      <c r="AC29" s="3106">
        <v>0.45111654634580201</v>
      </c>
      <c r="AD29" s="3116"/>
      <c r="AE29" s="3106">
        <v>0.23571942356822201</v>
      </c>
      <c r="AF29" s="3106">
        <v>0.27582727951038399</v>
      </c>
      <c r="AG29" s="3106">
        <v>0.44531469774855298</v>
      </c>
      <c r="AH29" s="3106">
        <v>0.387224575750375</v>
      </c>
      <c r="AI29" s="3106">
        <v>0.49602271848885898</v>
      </c>
      <c r="AJ29" s="3106">
        <v>0.34676676098863801</v>
      </c>
      <c r="AK29" s="3106">
        <v>0.23037492989144701</v>
      </c>
      <c r="AL29" s="3106">
        <v>0.36481500004615097</v>
      </c>
      <c r="AM29" s="3106">
        <v>0.35014591033043801</v>
      </c>
      <c r="AN29" s="3106">
        <v>0.33558254466961401</v>
      </c>
      <c r="AO29" s="3106">
        <v>0.35416252426507799</v>
      </c>
      <c r="AP29" s="3118"/>
      <c r="AQ29" s="3106">
        <v>0.37612765931946002</v>
      </c>
      <c r="AR29" s="3106">
        <v>0.203518608981303</v>
      </c>
      <c r="AS29" s="3106">
        <v>0.236965832262681</v>
      </c>
      <c r="AT29" s="3106">
        <v>0.34842819101088501</v>
      </c>
      <c r="AU29" s="3106">
        <v>0.29625006298335899</v>
      </c>
      <c r="AV29" s="3106">
        <v>0.31017012989856102</v>
      </c>
      <c r="AW29" s="3106">
        <v>0.38703133142864599</v>
      </c>
      <c r="AX29" s="3106">
        <v>0.44051349423275499</v>
      </c>
      <c r="AY29" s="3106">
        <v>0.399730663283831</v>
      </c>
      <c r="AZ29" s="3103">
        <v>0.37967485738891799</v>
      </c>
    </row>
    <row r="30" spans="1:52" ht="17" x14ac:dyDescent="0.2">
      <c r="A30" s="3170" t="s">
        <v>167</v>
      </c>
      <c r="B30" s="3105">
        <v>0.30068113769160099</v>
      </c>
      <c r="C30" s="3106">
        <v>0.35887800744672299</v>
      </c>
      <c r="D30" s="3106">
        <v>0.25166644496219898</v>
      </c>
      <c r="E30" s="3106">
        <v>0.32119323051676002</v>
      </c>
      <c r="F30" s="3106">
        <v>0.23043304624521199</v>
      </c>
      <c r="G30" s="3106">
        <v>0.29709445522118799</v>
      </c>
      <c r="H30" s="3106">
        <v>0.330087379043212</v>
      </c>
      <c r="I30" s="3106">
        <v>0.34843104824964299</v>
      </c>
      <c r="J30" s="3106">
        <v>0.26268861972503199</v>
      </c>
      <c r="K30" s="3106">
        <v>0.30121764438152399</v>
      </c>
      <c r="L30" s="3106">
        <v>0.29840856935731103</v>
      </c>
      <c r="M30" s="3106">
        <v>0.358051090077735</v>
      </c>
      <c r="N30" s="3106">
        <v>0.33086006137583102</v>
      </c>
      <c r="O30" s="3106">
        <v>0.20776884388698699</v>
      </c>
      <c r="P30" s="3106">
        <v>0.29520855212437203</v>
      </c>
      <c r="Q30" s="3106">
        <v>0.31534079634807799</v>
      </c>
      <c r="R30" s="3106">
        <v>0.32814202103846801</v>
      </c>
      <c r="S30" s="3106">
        <v>0.21923400493040801</v>
      </c>
      <c r="T30" s="3106">
        <v>0.27199772775995001</v>
      </c>
      <c r="U30" s="3106">
        <v>0.29413455208527101</v>
      </c>
      <c r="V30" s="3108"/>
      <c r="W30" s="3110"/>
      <c r="X30" s="3112"/>
      <c r="Y30" s="3114"/>
      <c r="Z30" s="3106">
        <v>0.338678017259262</v>
      </c>
      <c r="AA30" s="3106">
        <v>0.29142274999935602</v>
      </c>
      <c r="AB30" s="3106">
        <v>0.26857827229713799</v>
      </c>
      <c r="AC30" s="3106">
        <v>0.39798701391424601</v>
      </c>
      <c r="AD30" s="3116"/>
      <c r="AE30" s="3106">
        <v>0.243106712635695</v>
      </c>
      <c r="AF30" s="3106">
        <v>0.26268693610184202</v>
      </c>
      <c r="AG30" s="3106">
        <v>0.356872295231352</v>
      </c>
      <c r="AH30" s="3106">
        <v>0.34015628883662902</v>
      </c>
      <c r="AI30" s="3106">
        <v>0.46502858243717199</v>
      </c>
      <c r="AJ30" s="3106">
        <v>0.29113225323062403</v>
      </c>
      <c r="AK30" s="3106">
        <v>0.26220007146931001</v>
      </c>
      <c r="AL30" s="3106">
        <v>0.310834130612957</v>
      </c>
      <c r="AM30" s="3106">
        <v>0.29412992736273902</v>
      </c>
      <c r="AN30" s="3106">
        <v>0.258280169186764</v>
      </c>
      <c r="AO30" s="3106">
        <v>0.33501232983697599</v>
      </c>
      <c r="AP30" s="3118"/>
      <c r="AQ30" s="3106">
        <v>0.29957024273494998</v>
      </c>
      <c r="AR30" s="3106">
        <v>0.31875765492145097</v>
      </c>
      <c r="AS30" s="3106">
        <v>0.26963523397540101</v>
      </c>
      <c r="AT30" s="3106">
        <v>0.36806335112085198</v>
      </c>
      <c r="AU30" s="3106">
        <v>0.27249919196959099</v>
      </c>
      <c r="AV30" s="3106">
        <v>0.27572173606729999</v>
      </c>
      <c r="AW30" s="3106">
        <v>0.29835683537000102</v>
      </c>
      <c r="AX30" s="3106">
        <v>0.37578234198662003</v>
      </c>
      <c r="AY30" s="3106">
        <v>0.32072463472206603</v>
      </c>
      <c r="AZ30" s="3103">
        <v>0.32091426537037498</v>
      </c>
    </row>
    <row r="31" spans="1:52" ht="17" x14ac:dyDescent="0.2">
      <c r="A31" s="3170" t="s">
        <v>168</v>
      </c>
      <c r="B31" s="3105">
        <v>9.7682079283037002E-2</v>
      </c>
      <c r="C31" s="3106">
        <v>0.120170825100873</v>
      </c>
      <c r="D31" s="3106">
        <v>7.8741559444616402E-2</v>
      </c>
      <c r="E31" s="3106">
        <v>8.4340075036998099E-2</v>
      </c>
      <c r="F31" s="3106">
        <v>6.3044312967942107E-2</v>
      </c>
      <c r="G31" s="3106">
        <v>0.12396253055088501</v>
      </c>
      <c r="H31" s="3106">
        <v>0.15219958336773301</v>
      </c>
      <c r="I31" s="3106">
        <v>8.1304776125561695E-2</v>
      </c>
      <c r="J31" s="3106">
        <v>0.130632269894329</v>
      </c>
      <c r="K31" s="3106">
        <v>9.5072593700197494E-2</v>
      </c>
      <c r="L31" s="3106">
        <v>7.1047848957758106E-2</v>
      </c>
      <c r="M31" s="3106">
        <v>9.5420543981639794E-2</v>
      </c>
      <c r="N31" s="3106">
        <v>0.101476071212507</v>
      </c>
      <c r="O31" s="3106">
        <v>8.5787831439169099E-2</v>
      </c>
      <c r="P31" s="3106">
        <v>8.6629717539503798E-2</v>
      </c>
      <c r="Q31" s="3106">
        <v>0.115108260907339</v>
      </c>
      <c r="R31" s="3106">
        <v>7.8089806758724498E-2</v>
      </c>
      <c r="S31" s="3106">
        <v>9.0486672936810605E-2</v>
      </c>
      <c r="T31" s="3106">
        <v>6.8513376103275195E-2</v>
      </c>
      <c r="U31" s="3106">
        <v>0.26701449959843998</v>
      </c>
      <c r="V31" s="3108"/>
      <c r="W31" s="3110"/>
      <c r="X31" s="3112"/>
      <c r="Y31" s="3114"/>
      <c r="Z31" s="3106">
        <v>3.7445416545658201E-2</v>
      </c>
      <c r="AA31" s="3106">
        <v>7.3916134462337399E-2</v>
      </c>
      <c r="AB31" s="3106">
        <v>0.15431624273496</v>
      </c>
      <c r="AC31" s="3106">
        <v>0.24102183318816001</v>
      </c>
      <c r="AD31" s="3116"/>
      <c r="AE31" s="3106">
        <v>0.14940967829947699</v>
      </c>
      <c r="AF31" s="3106">
        <v>0.12584444535995601</v>
      </c>
      <c r="AG31" s="3106">
        <v>7.1752928214685999E-2</v>
      </c>
      <c r="AH31" s="3106">
        <v>6.4270438138627803E-2</v>
      </c>
      <c r="AI31" s="3106">
        <v>6.5322790673337294E-2</v>
      </c>
      <c r="AJ31" s="3106">
        <v>0.102478160266143</v>
      </c>
      <c r="AK31" s="3106">
        <v>4.3868430207379301E-2</v>
      </c>
      <c r="AL31" s="3106">
        <v>8.6067583316897997E-2</v>
      </c>
      <c r="AM31" s="3106">
        <v>0.105311262855704</v>
      </c>
      <c r="AN31" s="3106">
        <v>7.82398134935616E-2</v>
      </c>
      <c r="AO31" s="3106">
        <v>0.12194444501384701</v>
      </c>
      <c r="AP31" s="3118"/>
      <c r="AQ31" s="3106">
        <v>7.7814425001656098E-2</v>
      </c>
      <c r="AR31" s="3106">
        <v>0.37293998541582601</v>
      </c>
      <c r="AS31" s="3106">
        <v>0.13129538428044199</v>
      </c>
      <c r="AT31" s="3106">
        <v>0.108669891118978</v>
      </c>
      <c r="AU31" s="3106">
        <v>9.1940034926576805E-2</v>
      </c>
      <c r="AV31" s="3106">
        <v>8.6716046164041993E-2</v>
      </c>
      <c r="AW31" s="3106">
        <v>0.109444349510225</v>
      </c>
      <c r="AX31" s="3106">
        <v>9.3461093391620995E-2</v>
      </c>
      <c r="AY31" s="3106">
        <v>0.108775991570134</v>
      </c>
      <c r="AZ31" s="3103">
        <v>0.110005935729897</v>
      </c>
    </row>
    <row r="32" spans="1:52" ht="17" x14ac:dyDescent="0.2">
      <c r="A32" s="3170" t="s">
        <v>169</v>
      </c>
      <c r="B32" s="3105">
        <v>0.44109481900005498</v>
      </c>
      <c r="C32" s="3106">
        <v>0.488956383722982</v>
      </c>
      <c r="D32" s="3106">
        <v>0.40078474908884298</v>
      </c>
      <c r="E32" s="3106">
        <v>0.37848840269721701</v>
      </c>
      <c r="F32" s="3106">
        <v>0.36849214907786199</v>
      </c>
      <c r="G32" s="3106">
        <v>0.42016547509679403</v>
      </c>
      <c r="H32" s="3106">
        <v>0.51547229457086596</v>
      </c>
      <c r="I32" s="3106">
        <v>0.52859267178929303</v>
      </c>
      <c r="J32" s="3106">
        <v>0.37327713324474798</v>
      </c>
      <c r="K32" s="3106">
        <v>0.39537936693178199</v>
      </c>
      <c r="L32" s="3106">
        <v>0.47341835205343502</v>
      </c>
      <c r="M32" s="3106">
        <v>0.58138834095019198</v>
      </c>
      <c r="N32" s="3106">
        <v>0.49137581586322299</v>
      </c>
      <c r="O32" s="3106">
        <v>0.30080500002374599</v>
      </c>
      <c r="P32" s="3106">
        <v>0.42525268467987198</v>
      </c>
      <c r="Q32" s="3106">
        <v>0.430812662026684</v>
      </c>
      <c r="R32" s="3106">
        <v>0.49681318282703302</v>
      </c>
      <c r="S32" s="3106">
        <v>0.30944664099967401</v>
      </c>
      <c r="T32" s="3106">
        <v>0.45555118087247698</v>
      </c>
      <c r="U32" s="3106">
        <v>0.283353142136611</v>
      </c>
      <c r="V32" s="3108"/>
      <c r="W32" s="3110"/>
      <c r="X32" s="3112"/>
      <c r="Y32" s="3114"/>
      <c r="Z32" s="3106">
        <v>0.50160660325823903</v>
      </c>
      <c r="AA32" s="3106">
        <v>0.48511858247349698</v>
      </c>
      <c r="AB32" s="3106">
        <v>0.35375208255799001</v>
      </c>
      <c r="AC32" s="3106">
        <v>0.461799570394336</v>
      </c>
      <c r="AD32" s="3116"/>
      <c r="AE32" s="3106">
        <v>0.23735645013269799</v>
      </c>
      <c r="AF32" s="3106">
        <v>0.35278338528863801</v>
      </c>
      <c r="AG32" s="3106">
        <v>0.47701403066489301</v>
      </c>
      <c r="AH32" s="3106">
        <v>0.46395551148949699</v>
      </c>
      <c r="AI32" s="3106">
        <v>0.537787444657576</v>
      </c>
      <c r="AJ32" s="3106">
        <v>0.44536467961348702</v>
      </c>
      <c r="AK32" s="3106">
        <v>0.39060107582609799</v>
      </c>
      <c r="AL32" s="3106">
        <v>0.43014445972131998</v>
      </c>
      <c r="AM32" s="3106">
        <v>0.45123364193085902</v>
      </c>
      <c r="AN32" s="3106">
        <v>0.47483261559069301</v>
      </c>
      <c r="AO32" s="3106">
        <v>0.40092929868543198</v>
      </c>
      <c r="AP32" s="3118"/>
      <c r="AQ32" s="3106">
        <v>0.47736639811291598</v>
      </c>
      <c r="AR32" s="3106">
        <v>0.26415337453716498</v>
      </c>
      <c r="AS32" s="3106">
        <v>0.28866430418223499</v>
      </c>
      <c r="AT32" s="3106">
        <v>0.297765731099709</v>
      </c>
      <c r="AU32" s="3106">
        <v>0.36739330004534798</v>
      </c>
      <c r="AV32" s="3106">
        <v>0.37753498225761201</v>
      </c>
      <c r="AW32" s="3106">
        <v>0.48065259164853402</v>
      </c>
      <c r="AX32" s="3106">
        <v>0.49239277404262899</v>
      </c>
      <c r="AY32" s="3106">
        <v>0.59669978188519701</v>
      </c>
      <c r="AZ32" s="3103">
        <v>0.49802090104003799</v>
      </c>
    </row>
    <row r="33" spans="1:52" ht="17" x14ac:dyDescent="0.2">
      <c r="A33" s="3170" t="s">
        <v>170</v>
      </c>
      <c r="B33" s="3105">
        <v>0.3196454239057</v>
      </c>
      <c r="C33" s="3106">
        <v>0.36607811643999</v>
      </c>
      <c r="D33" s="3106">
        <v>0.28053878180031899</v>
      </c>
      <c r="E33" s="3106">
        <v>0.238369245197877</v>
      </c>
      <c r="F33" s="3106">
        <v>0.24832145590881799</v>
      </c>
      <c r="G33" s="3106">
        <v>0.32312672451965602</v>
      </c>
      <c r="H33" s="3106">
        <v>0.36027557610664301</v>
      </c>
      <c r="I33" s="3106">
        <v>0.43111999884215901</v>
      </c>
      <c r="J33" s="3106">
        <v>0.30194220206222999</v>
      </c>
      <c r="K33" s="3106">
        <v>0.28908579141188201</v>
      </c>
      <c r="L33" s="3106">
        <v>0.32698076643059698</v>
      </c>
      <c r="M33" s="3106">
        <v>0.394993470985262</v>
      </c>
      <c r="N33" s="3106">
        <v>0.35058532403150999</v>
      </c>
      <c r="O33" s="3106">
        <v>0.233410113079944</v>
      </c>
      <c r="P33" s="3106">
        <v>0.32985109056583201</v>
      </c>
      <c r="Q33" s="3106">
        <v>0.27632890035834901</v>
      </c>
      <c r="R33" s="3106">
        <v>0.37087436782419803</v>
      </c>
      <c r="S33" s="3106">
        <v>0.240849085754368</v>
      </c>
      <c r="T33" s="3106">
        <v>0.27085284910040502</v>
      </c>
      <c r="U33" s="3106">
        <v>0.18582476839294701</v>
      </c>
      <c r="V33" s="3108"/>
      <c r="W33" s="3110"/>
      <c r="X33" s="3112"/>
      <c r="Y33" s="3114"/>
      <c r="Z33" s="3106">
        <v>0.35312707443056901</v>
      </c>
      <c r="AA33" s="3106">
        <v>0.33824524205268902</v>
      </c>
      <c r="AB33" s="3106">
        <v>0.27020095742596401</v>
      </c>
      <c r="AC33" s="3106">
        <v>0.464286224263948</v>
      </c>
      <c r="AD33" s="3116"/>
      <c r="AE33" s="3106">
        <v>0.12850245140594099</v>
      </c>
      <c r="AF33" s="3106">
        <v>0.29590628819401499</v>
      </c>
      <c r="AG33" s="3106">
        <v>0.39707765920629401</v>
      </c>
      <c r="AH33" s="3106">
        <v>0.27849840351581601</v>
      </c>
      <c r="AI33" s="3106">
        <v>0.46511420488262001</v>
      </c>
      <c r="AJ33" s="3106">
        <v>0.31221514334945999</v>
      </c>
      <c r="AK33" s="3106">
        <v>0.219145728762137</v>
      </c>
      <c r="AL33" s="3106">
        <v>0.35459682327630798</v>
      </c>
      <c r="AM33" s="3106">
        <v>0.30390434249903098</v>
      </c>
      <c r="AN33" s="3106">
        <v>0.29060844952658799</v>
      </c>
      <c r="AO33" s="3106">
        <v>0.30490928396752198</v>
      </c>
      <c r="AP33" s="3118"/>
      <c r="AQ33" s="3106">
        <v>0.34554110236123498</v>
      </c>
      <c r="AR33" s="3106">
        <v>0.20395471826349201</v>
      </c>
      <c r="AS33" s="3106">
        <v>0.22697323033807201</v>
      </c>
      <c r="AT33" s="3106">
        <v>0.18842676364804201</v>
      </c>
      <c r="AU33" s="3106">
        <v>0.295051842985251</v>
      </c>
      <c r="AV33" s="3106">
        <v>0.25392486899689298</v>
      </c>
      <c r="AW33" s="3106">
        <v>0.35031758784391398</v>
      </c>
      <c r="AX33" s="3106">
        <v>0.37447066191627598</v>
      </c>
      <c r="AY33" s="3106">
        <v>0.42108052493140102</v>
      </c>
      <c r="AZ33" s="3103">
        <v>0.334162789429512</v>
      </c>
    </row>
    <row r="34" spans="1:52" ht="17" x14ac:dyDescent="0.2">
      <c r="A34" s="3170" t="s">
        <v>171</v>
      </c>
      <c r="B34" s="3105">
        <v>0.23347880223472101</v>
      </c>
      <c r="C34" s="3106">
        <v>0.17842344343991001</v>
      </c>
      <c r="D34" s="3106">
        <v>0.27984764485098701</v>
      </c>
      <c r="E34" s="3106">
        <v>0.27038192361367003</v>
      </c>
      <c r="F34" s="3106">
        <v>0.28610304077631499</v>
      </c>
      <c r="G34" s="3106">
        <v>0.22380266531357701</v>
      </c>
      <c r="H34" s="3106">
        <v>0.17300721689851201</v>
      </c>
      <c r="I34" s="3106">
        <v>0.201872376958591</v>
      </c>
      <c r="J34" s="3106">
        <v>0.244172610906806</v>
      </c>
      <c r="K34" s="3106">
        <v>0.25008608783296499</v>
      </c>
      <c r="L34" s="3106">
        <v>0.23966842543982</v>
      </c>
      <c r="M34" s="3106">
        <v>0.17560020620821201</v>
      </c>
      <c r="N34" s="3106">
        <v>0.2160520607833</v>
      </c>
      <c r="O34" s="3106">
        <v>0.29007736548900798</v>
      </c>
      <c r="P34" s="3106">
        <v>0.24162240258360601</v>
      </c>
      <c r="Q34" s="3106">
        <v>0.20550426833388599</v>
      </c>
      <c r="R34" s="3106">
        <v>0.22629601249628001</v>
      </c>
      <c r="S34" s="3106">
        <v>0.29485803085903201</v>
      </c>
      <c r="T34" s="3106">
        <v>0.22949874751525901</v>
      </c>
      <c r="U34" s="3106">
        <v>0.20242517674762101</v>
      </c>
      <c r="V34" s="3108"/>
      <c r="W34" s="3110"/>
      <c r="X34" s="3112"/>
      <c r="Y34" s="3114"/>
      <c r="Z34" s="3106">
        <v>0.22902750694934201</v>
      </c>
      <c r="AA34" s="3106">
        <v>0.223643876812649</v>
      </c>
      <c r="AB34" s="3106">
        <v>0.23683736395983401</v>
      </c>
      <c r="AC34" s="3106">
        <v>0.20865453462446201</v>
      </c>
      <c r="AD34" s="3116"/>
      <c r="AE34" s="3106">
        <v>0.405682879843904</v>
      </c>
      <c r="AF34" s="3106">
        <v>0.22467579432107901</v>
      </c>
      <c r="AG34" s="3106">
        <v>0.20317253685470499</v>
      </c>
      <c r="AH34" s="3106">
        <v>0.18853126186437699</v>
      </c>
      <c r="AI34" s="3106">
        <v>0.11674739356951599</v>
      </c>
      <c r="AJ34" s="3106">
        <v>0.24301990894098</v>
      </c>
      <c r="AK34" s="3106">
        <v>0.32849140593384601</v>
      </c>
      <c r="AL34" s="3106">
        <v>0.251486764028024</v>
      </c>
      <c r="AM34" s="3106">
        <v>0.218536410998036</v>
      </c>
      <c r="AN34" s="3106">
        <v>0.27247451640356501</v>
      </c>
      <c r="AO34" s="3106">
        <v>0.200636580361224</v>
      </c>
      <c r="AP34" s="3118"/>
      <c r="AQ34" s="3106">
        <v>0.22461360474738101</v>
      </c>
      <c r="AR34" s="3106">
        <v>0.22700904077197001</v>
      </c>
      <c r="AS34" s="3106">
        <v>0.334388154204457</v>
      </c>
      <c r="AT34" s="3106">
        <v>0.169927546467351</v>
      </c>
      <c r="AU34" s="3106">
        <v>0.30011478333110098</v>
      </c>
      <c r="AV34" s="3106">
        <v>0.26581963265395497</v>
      </c>
      <c r="AW34" s="3106">
        <v>0.215781871314322</v>
      </c>
      <c r="AX34" s="3106">
        <v>0.189679307184067</v>
      </c>
      <c r="AY34" s="3106">
        <v>0.13362794071041301</v>
      </c>
      <c r="AZ34" s="3103">
        <v>0.17604923584529</v>
      </c>
    </row>
    <row r="35" spans="1:52" ht="17" x14ac:dyDescent="0.2">
      <c r="A35" s="3171" t="s">
        <v>68</v>
      </c>
      <c r="B35" s="3169">
        <v>1522</v>
      </c>
      <c r="C35" s="3119">
        <v>661</v>
      </c>
      <c r="D35" s="3120">
        <v>861</v>
      </c>
      <c r="E35" s="3121">
        <v>254</v>
      </c>
      <c r="F35" s="3122">
        <v>376</v>
      </c>
      <c r="G35" s="3123">
        <v>241</v>
      </c>
      <c r="H35" s="3124">
        <v>297</v>
      </c>
      <c r="I35" s="3125">
        <v>354</v>
      </c>
      <c r="J35" s="3126">
        <v>243</v>
      </c>
      <c r="K35" s="3127">
        <v>575</v>
      </c>
      <c r="L35" s="3128">
        <v>427</v>
      </c>
      <c r="M35" s="3129">
        <v>277</v>
      </c>
      <c r="N35" s="3130">
        <v>1043</v>
      </c>
      <c r="O35" s="3131">
        <v>236</v>
      </c>
      <c r="P35" s="3132">
        <v>149</v>
      </c>
      <c r="Q35" s="3133">
        <v>93</v>
      </c>
      <c r="R35" s="3134">
        <v>872</v>
      </c>
      <c r="S35" s="3135">
        <v>262</v>
      </c>
      <c r="T35" s="3136">
        <v>257</v>
      </c>
      <c r="U35" s="3137">
        <v>90</v>
      </c>
      <c r="V35" s="3138">
        <v>18</v>
      </c>
      <c r="W35" s="3139">
        <v>9</v>
      </c>
      <c r="X35" s="3140">
        <v>6</v>
      </c>
      <c r="Y35" s="3141">
        <v>8</v>
      </c>
      <c r="Z35" s="3142">
        <v>473</v>
      </c>
      <c r="AA35" s="3143">
        <v>512</v>
      </c>
      <c r="AB35" s="3144">
        <v>422</v>
      </c>
      <c r="AC35" s="3145">
        <v>52</v>
      </c>
      <c r="AD35" s="3146">
        <v>20</v>
      </c>
      <c r="AE35" s="3147">
        <v>43</v>
      </c>
      <c r="AF35" s="3148">
        <v>114</v>
      </c>
      <c r="AG35" s="3149">
        <v>169</v>
      </c>
      <c r="AH35" s="3150">
        <v>79</v>
      </c>
      <c r="AI35" s="3151">
        <v>80</v>
      </c>
      <c r="AJ35" s="3152">
        <v>1070</v>
      </c>
      <c r="AK35" s="3153">
        <v>44</v>
      </c>
      <c r="AL35" s="3154">
        <v>506</v>
      </c>
      <c r="AM35" s="3155">
        <v>612</v>
      </c>
      <c r="AN35" s="3156">
        <v>191</v>
      </c>
      <c r="AO35" s="3157">
        <v>203</v>
      </c>
      <c r="AP35" s="3158">
        <v>10</v>
      </c>
      <c r="AQ35" s="3159">
        <v>1202</v>
      </c>
      <c r="AR35" s="3160">
        <v>61</v>
      </c>
      <c r="AS35" s="3161">
        <v>143</v>
      </c>
      <c r="AT35" s="3162">
        <v>112</v>
      </c>
      <c r="AU35" s="3163">
        <v>295</v>
      </c>
      <c r="AV35" s="3164">
        <v>410</v>
      </c>
      <c r="AW35" s="3165">
        <v>338</v>
      </c>
      <c r="AX35" s="3166">
        <v>202</v>
      </c>
      <c r="AY35" s="3167">
        <v>118</v>
      </c>
      <c r="AZ35" s="3168">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60.6640625" customWidth="1"/>
    <col min="16" max="23" width="11.6640625" customWidth="1"/>
  </cols>
  <sheetData>
    <row r="1" spans="1:52" ht="66" x14ac:dyDescent="0.2">
      <c r="A1" s="1" t="s">
        <v>0</v>
      </c>
    </row>
    <row r="2" spans="1:52" ht="40" x14ac:dyDescent="0.2">
      <c r="A2" s="2" t="s">
        <v>1</v>
      </c>
    </row>
    <row r="4" spans="1:52" ht="28" customHeight="1"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70</v>
      </c>
    </row>
    <row r="8" spans="1:52" ht="17" x14ac:dyDescent="0.2">
      <c r="A8" s="88" t="s">
        <v>71</v>
      </c>
    </row>
    <row r="9" spans="1:52" ht="68" x14ac:dyDescent="0.2">
      <c r="A9" s="99" t="s">
        <v>63</v>
      </c>
    </row>
    <row r="10" spans="1:52" ht="17" x14ac:dyDescent="0.2">
      <c r="A10" s="232" t="s">
        <v>64</v>
      </c>
      <c r="B10" s="166">
        <v>0.869032995849641</v>
      </c>
      <c r="C10" s="121">
        <v>0.91447348376626902</v>
      </c>
      <c r="D10" s="122">
        <v>0.83074149221745297</v>
      </c>
      <c r="E10" s="123">
        <v>0.88780052068620596</v>
      </c>
      <c r="F10" s="124">
        <v>0.82623982777693095</v>
      </c>
      <c r="G10" s="125">
        <v>0.84175587026096899</v>
      </c>
      <c r="H10" s="126">
        <v>0.89672096497541598</v>
      </c>
      <c r="I10" s="127">
        <v>0.90418952104782102</v>
      </c>
      <c r="J10" s="128">
        <v>0.79652151940015303</v>
      </c>
      <c r="K10" s="129">
        <v>0.87419371708808602</v>
      </c>
      <c r="L10" s="130">
        <v>0.89606599834838596</v>
      </c>
      <c r="M10" s="131">
        <v>0.92289899979637102</v>
      </c>
      <c r="N10" s="132">
        <v>0.89200703726187303</v>
      </c>
      <c r="O10" s="133">
        <v>0.84428782431527505</v>
      </c>
      <c r="P10" s="134">
        <v>0.79497180251440203</v>
      </c>
      <c r="Q10" s="135">
        <v>0.84971860851993597</v>
      </c>
      <c r="R10" s="136">
        <v>0.88891290883443097</v>
      </c>
      <c r="S10" s="137">
        <v>0.78327652054993602</v>
      </c>
      <c r="T10" s="138">
        <v>0.88572442666395301</v>
      </c>
      <c r="U10" s="139">
        <v>0.856525599026008</v>
      </c>
      <c r="V10" s="169"/>
      <c r="W10" s="171"/>
      <c r="X10" s="173"/>
      <c r="Y10" s="175"/>
      <c r="Z10" s="140">
        <v>0.933323263701614</v>
      </c>
      <c r="AA10" s="141">
        <v>0.87972449574048395</v>
      </c>
      <c r="AB10" s="142">
        <v>0.80544838212348702</v>
      </c>
      <c r="AC10" s="143">
        <v>0.85782010823777999</v>
      </c>
      <c r="AD10" s="177"/>
      <c r="AE10" s="144">
        <v>0.80495820621573999</v>
      </c>
      <c r="AF10" s="145">
        <v>0.90001785248355504</v>
      </c>
      <c r="AG10" s="146">
        <v>0.88384806621940404</v>
      </c>
      <c r="AH10" s="147">
        <v>0.94181504819497597</v>
      </c>
      <c r="AI10" s="148">
        <v>0.89542526409172996</v>
      </c>
      <c r="AJ10" s="149">
        <v>0.86552284766815402</v>
      </c>
      <c r="AK10" s="150">
        <v>0.67549856943054098</v>
      </c>
      <c r="AL10" s="151">
        <v>0.85752933968044498</v>
      </c>
      <c r="AM10" s="152">
        <v>0.88037355447644405</v>
      </c>
      <c r="AN10" s="153">
        <v>0.89668398634049395</v>
      </c>
      <c r="AO10" s="154">
        <v>0.83805430457874597</v>
      </c>
      <c r="AP10" s="179"/>
      <c r="AQ10" s="155">
        <v>0.88305402351712803</v>
      </c>
      <c r="AR10" s="156">
        <v>0.84763644344384703</v>
      </c>
      <c r="AS10" s="157">
        <v>0.76505182466214605</v>
      </c>
      <c r="AT10" s="158">
        <v>0.86389351873190701</v>
      </c>
      <c r="AU10" s="159">
        <v>0.80585517882972602</v>
      </c>
      <c r="AV10" s="160">
        <v>0.87956968489598397</v>
      </c>
      <c r="AW10" s="161">
        <v>0.86166603787500995</v>
      </c>
      <c r="AX10" s="162">
        <v>0.90466678141707102</v>
      </c>
      <c r="AY10" s="163">
        <v>0.95832826588522901</v>
      </c>
      <c r="AZ10" s="164">
        <v>0.88049121430852095</v>
      </c>
    </row>
    <row r="11" spans="1:52" ht="17" x14ac:dyDescent="0.2">
      <c r="A11" s="232" t="s">
        <v>65</v>
      </c>
      <c r="B11" s="167">
        <v>9.5888088172954605E-2</v>
      </c>
      <c r="C11" s="168">
        <v>6.3807049725878501E-2</v>
      </c>
      <c r="D11" s="168">
        <v>0.12292193522306601</v>
      </c>
      <c r="E11" s="168">
        <v>7.2012051567141702E-2</v>
      </c>
      <c r="F11" s="168">
        <v>0.12285844994270299</v>
      </c>
      <c r="G11" s="168">
        <v>0.12623523275401599</v>
      </c>
      <c r="H11" s="168">
        <v>7.32247823916857E-2</v>
      </c>
      <c r="I11" s="168">
        <v>7.73710482529118E-2</v>
      </c>
      <c r="J11" s="168">
        <v>0.141944458992707</v>
      </c>
      <c r="K11" s="168">
        <v>9.2216666561809907E-2</v>
      </c>
      <c r="L11" s="168">
        <v>8.0698902191401495E-2</v>
      </c>
      <c r="M11" s="168">
        <v>5.9463084782607797E-2</v>
      </c>
      <c r="N11" s="168">
        <v>8.5536805498158994E-2</v>
      </c>
      <c r="O11" s="168">
        <v>8.9629668327325496E-2</v>
      </c>
      <c r="P11" s="168">
        <v>0.14533147980647201</v>
      </c>
      <c r="Q11" s="168">
        <v>0.135316749094474</v>
      </c>
      <c r="R11" s="168">
        <v>7.8394530872439194E-2</v>
      </c>
      <c r="S11" s="168">
        <v>0.14373640475051</v>
      </c>
      <c r="T11" s="168">
        <v>0.103118324147889</v>
      </c>
      <c r="U11" s="168">
        <v>0.117913804415265</v>
      </c>
      <c r="V11" s="170"/>
      <c r="W11" s="172"/>
      <c r="X11" s="174"/>
      <c r="Y11" s="176"/>
      <c r="Z11" s="168">
        <v>5.7239157642893702E-2</v>
      </c>
      <c r="AA11" s="168">
        <v>8.9185501064408701E-2</v>
      </c>
      <c r="AB11" s="168">
        <v>0.140655283973875</v>
      </c>
      <c r="AC11" s="168">
        <v>0.10951680582272701</v>
      </c>
      <c r="AD11" s="178"/>
      <c r="AE11" s="168">
        <v>9.3258840356838693E-2</v>
      </c>
      <c r="AF11" s="168">
        <v>7.0994291782822294E-2</v>
      </c>
      <c r="AG11" s="168">
        <v>8.8731969531961899E-2</v>
      </c>
      <c r="AH11" s="168">
        <v>7.84175550438794E-3</v>
      </c>
      <c r="AI11" s="168">
        <v>8.6444183084572399E-2</v>
      </c>
      <c r="AJ11" s="168">
        <v>0.10398172665942</v>
      </c>
      <c r="AK11" s="168">
        <v>0.114566249920129</v>
      </c>
      <c r="AL11" s="168">
        <v>9.8406372248668494E-2</v>
      </c>
      <c r="AM11" s="168">
        <v>8.9437266901843199E-2</v>
      </c>
      <c r="AN11" s="168">
        <v>9.2307249307319705E-2</v>
      </c>
      <c r="AO11" s="168">
        <v>0.11148509452875</v>
      </c>
      <c r="AP11" s="180"/>
      <c r="AQ11" s="168">
        <v>8.3896315430593102E-2</v>
      </c>
      <c r="AR11" s="168">
        <v>0.14527678072057101</v>
      </c>
      <c r="AS11" s="168">
        <v>0.16471638053148299</v>
      </c>
      <c r="AT11" s="168">
        <v>0.12372410860447</v>
      </c>
      <c r="AU11" s="168">
        <v>0.12621219923141899</v>
      </c>
      <c r="AV11" s="168">
        <v>9.3721453462800697E-2</v>
      </c>
      <c r="AW11" s="168">
        <v>0.105849462117554</v>
      </c>
      <c r="AX11" s="168">
        <v>6.5207089915927996E-2</v>
      </c>
      <c r="AY11" s="168">
        <v>4.1671734114770799E-2</v>
      </c>
      <c r="AZ11" s="165">
        <v>9.4279935336103904E-2</v>
      </c>
    </row>
    <row r="12" spans="1:52" ht="17" x14ac:dyDescent="0.2">
      <c r="A12" s="232" t="s">
        <v>66</v>
      </c>
      <c r="B12" s="167">
        <v>2.75928901682818E-2</v>
      </c>
      <c r="C12" s="168">
        <v>1.7476001073836601E-2</v>
      </c>
      <c r="D12" s="168">
        <v>3.6118126433727499E-2</v>
      </c>
      <c r="E12" s="168">
        <v>3.14376653263089E-2</v>
      </c>
      <c r="F12" s="168">
        <v>4.4241936853859201E-2</v>
      </c>
      <c r="G12" s="168">
        <v>2.7398884646476399E-2</v>
      </c>
      <c r="H12" s="168">
        <v>1.3107370335111199E-2</v>
      </c>
      <c r="I12" s="168">
        <v>1.71622166663172E-2</v>
      </c>
      <c r="J12" s="168">
        <v>4.9489679942421302E-2</v>
      </c>
      <c r="K12" s="168">
        <v>2.2774494013727799E-2</v>
      </c>
      <c r="L12" s="168">
        <v>2.08360435647446E-2</v>
      </c>
      <c r="M12" s="168">
        <v>1.5681751472203902E-2</v>
      </c>
      <c r="N12" s="168">
        <v>1.6883707315858001E-2</v>
      </c>
      <c r="O12" s="168">
        <v>5.0455533445099301E-2</v>
      </c>
      <c r="P12" s="168">
        <v>5.2559627513947001E-2</v>
      </c>
      <c r="Q12" s="168">
        <v>1.4964642385590501E-2</v>
      </c>
      <c r="R12" s="168">
        <v>2.45766475210553E-2</v>
      </c>
      <c r="S12" s="168">
        <v>5.9109894988287899E-2</v>
      </c>
      <c r="T12" s="168">
        <v>1.1157249188158001E-2</v>
      </c>
      <c r="U12" s="168">
        <v>1.9985541615752299E-2</v>
      </c>
      <c r="V12" s="170"/>
      <c r="W12" s="172"/>
      <c r="X12" s="174"/>
      <c r="Y12" s="176"/>
      <c r="Z12" s="168">
        <v>4.9030030839867797E-3</v>
      </c>
      <c r="AA12" s="168">
        <v>2.80700023750367E-2</v>
      </c>
      <c r="AB12" s="168">
        <v>4.0494612803834901E-2</v>
      </c>
      <c r="AC12" s="168">
        <v>1.5674691004187901E-2</v>
      </c>
      <c r="AD12" s="178"/>
      <c r="AE12" s="168">
        <v>7.7789766103628699E-2</v>
      </c>
      <c r="AF12" s="168">
        <v>2.89878557336226E-2</v>
      </c>
      <c r="AG12" s="168">
        <v>1.0272643854797399E-2</v>
      </c>
      <c r="AH12" s="168">
        <v>5.0343196300636099E-2</v>
      </c>
      <c r="AI12" s="168">
        <v>0</v>
      </c>
      <c r="AJ12" s="168">
        <v>2.4916154024272899E-2</v>
      </c>
      <c r="AK12" s="168">
        <v>0.14860173372239099</v>
      </c>
      <c r="AL12" s="168">
        <v>3.98005373049913E-2</v>
      </c>
      <c r="AM12" s="168">
        <v>2.48861095067585E-2</v>
      </c>
      <c r="AN12" s="168">
        <v>1.10087643521866E-2</v>
      </c>
      <c r="AO12" s="168">
        <v>1.9963984166972398E-2</v>
      </c>
      <c r="AP12" s="180"/>
      <c r="AQ12" s="168">
        <v>2.7617116384000301E-2</v>
      </c>
      <c r="AR12" s="168">
        <v>0</v>
      </c>
      <c r="AS12" s="168">
        <v>4.69961525847849E-2</v>
      </c>
      <c r="AT12" s="168">
        <v>0</v>
      </c>
      <c r="AU12" s="168">
        <v>5.4322993411633401E-2</v>
      </c>
      <c r="AV12" s="168">
        <v>2.0608485299590602E-2</v>
      </c>
      <c r="AW12" s="168">
        <v>2.2352101676673199E-2</v>
      </c>
      <c r="AX12" s="168">
        <v>2.75312833104524E-2</v>
      </c>
      <c r="AY12" s="168">
        <v>0</v>
      </c>
      <c r="AZ12" s="165">
        <v>2.10195374469829E-2</v>
      </c>
    </row>
    <row r="13" spans="1:52" ht="17" x14ac:dyDescent="0.2">
      <c r="A13" s="232" t="s">
        <v>67</v>
      </c>
      <c r="B13" s="167">
        <v>7.4860258091229001E-3</v>
      </c>
      <c r="C13" s="168">
        <v>4.2434654340156698E-3</v>
      </c>
      <c r="D13" s="168">
        <v>1.0218446125753599E-2</v>
      </c>
      <c r="E13" s="168">
        <v>8.7497624203430099E-3</v>
      </c>
      <c r="F13" s="168">
        <v>6.6597854265069197E-3</v>
      </c>
      <c r="G13" s="168">
        <v>4.6100123385392601E-3</v>
      </c>
      <c r="H13" s="168">
        <v>1.69468822977876E-2</v>
      </c>
      <c r="I13" s="168">
        <v>1.2772140329497801E-3</v>
      </c>
      <c r="J13" s="168">
        <v>1.20443416647184E-2</v>
      </c>
      <c r="K13" s="168">
        <v>1.08151223363763E-2</v>
      </c>
      <c r="L13" s="168">
        <v>2.39905589546779E-3</v>
      </c>
      <c r="M13" s="168">
        <v>1.9561639488169E-3</v>
      </c>
      <c r="N13" s="168">
        <v>5.5724499241099302E-3</v>
      </c>
      <c r="O13" s="168">
        <v>1.5626973912300099E-2</v>
      </c>
      <c r="P13" s="168">
        <v>7.1370901651783801E-3</v>
      </c>
      <c r="Q13" s="168">
        <v>0</v>
      </c>
      <c r="R13" s="168">
        <v>8.1159127720747005E-3</v>
      </c>
      <c r="S13" s="168">
        <v>1.38771797112658E-2</v>
      </c>
      <c r="T13" s="168">
        <v>0</v>
      </c>
      <c r="U13" s="168">
        <v>5.5750549429740403E-3</v>
      </c>
      <c r="V13" s="170"/>
      <c r="W13" s="172"/>
      <c r="X13" s="174"/>
      <c r="Y13" s="176"/>
      <c r="Z13" s="168">
        <v>4.5345755715056196E-3</v>
      </c>
      <c r="AA13" s="168">
        <v>3.0200008200710598E-3</v>
      </c>
      <c r="AB13" s="168">
        <v>1.3401721098803301E-2</v>
      </c>
      <c r="AC13" s="168">
        <v>1.6988394935304199E-2</v>
      </c>
      <c r="AD13" s="178"/>
      <c r="AE13" s="168">
        <v>2.3993187323792301E-2</v>
      </c>
      <c r="AF13" s="168">
        <v>0</v>
      </c>
      <c r="AG13" s="168">
        <v>1.7147320393836499E-2</v>
      </c>
      <c r="AH13" s="168">
        <v>0</v>
      </c>
      <c r="AI13" s="168">
        <v>1.81305528236974E-2</v>
      </c>
      <c r="AJ13" s="168">
        <v>5.5792716481531104E-3</v>
      </c>
      <c r="AK13" s="168">
        <v>6.1333446926937998E-2</v>
      </c>
      <c r="AL13" s="168">
        <v>4.2637507658952701E-3</v>
      </c>
      <c r="AM13" s="168">
        <v>5.3030691149541804E-3</v>
      </c>
      <c r="AN13" s="168">
        <v>0</v>
      </c>
      <c r="AO13" s="168">
        <v>3.04966167255315E-2</v>
      </c>
      <c r="AP13" s="180"/>
      <c r="AQ13" s="168">
        <v>5.4325446682780901E-3</v>
      </c>
      <c r="AR13" s="168">
        <v>7.0867758355811399E-3</v>
      </c>
      <c r="AS13" s="168">
        <v>2.32356422215859E-2</v>
      </c>
      <c r="AT13" s="168">
        <v>1.23823726636226E-2</v>
      </c>
      <c r="AU13" s="168">
        <v>1.3609628527221701E-2</v>
      </c>
      <c r="AV13" s="168">
        <v>6.1003763416250497E-3</v>
      </c>
      <c r="AW13" s="168">
        <v>1.0132398330762999E-2</v>
      </c>
      <c r="AX13" s="168">
        <v>2.59484535654886E-3</v>
      </c>
      <c r="AY13" s="168">
        <v>0</v>
      </c>
      <c r="AZ13" s="165">
        <v>4.2093129083919803E-3</v>
      </c>
    </row>
    <row r="14" spans="1:52" ht="17" x14ac:dyDescent="0.2">
      <c r="A14" s="233" t="s">
        <v>68</v>
      </c>
      <c r="B14" s="231">
        <v>1521</v>
      </c>
      <c r="C14" s="181">
        <v>661</v>
      </c>
      <c r="D14" s="182">
        <v>860</v>
      </c>
      <c r="E14" s="183">
        <v>254</v>
      </c>
      <c r="F14" s="184">
        <v>376</v>
      </c>
      <c r="G14" s="185">
        <v>241</v>
      </c>
      <c r="H14" s="186">
        <v>297</v>
      </c>
      <c r="I14" s="187">
        <v>353</v>
      </c>
      <c r="J14" s="188">
        <v>243</v>
      </c>
      <c r="K14" s="189">
        <v>574</v>
      </c>
      <c r="L14" s="190">
        <v>427</v>
      </c>
      <c r="M14" s="191">
        <v>277</v>
      </c>
      <c r="N14" s="192">
        <v>1042</v>
      </c>
      <c r="O14" s="193">
        <v>236</v>
      </c>
      <c r="P14" s="194">
        <v>149</v>
      </c>
      <c r="Q14" s="195">
        <v>93</v>
      </c>
      <c r="R14" s="196">
        <v>872</v>
      </c>
      <c r="S14" s="197">
        <v>261</v>
      </c>
      <c r="T14" s="198">
        <v>257</v>
      </c>
      <c r="U14" s="199">
        <v>90</v>
      </c>
      <c r="V14" s="200">
        <v>18</v>
      </c>
      <c r="W14" s="201">
        <v>9</v>
      </c>
      <c r="X14" s="202">
        <v>6</v>
      </c>
      <c r="Y14" s="203">
        <v>8</v>
      </c>
      <c r="Z14" s="204">
        <v>473</v>
      </c>
      <c r="AA14" s="205">
        <v>512</v>
      </c>
      <c r="AB14" s="206">
        <v>421</v>
      </c>
      <c r="AC14" s="207">
        <v>52</v>
      </c>
      <c r="AD14" s="208">
        <v>20</v>
      </c>
      <c r="AE14" s="209">
        <v>43</v>
      </c>
      <c r="AF14" s="210">
        <v>114</v>
      </c>
      <c r="AG14" s="211">
        <v>169</v>
      </c>
      <c r="AH14" s="212">
        <v>79</v>
      </c>
      <c r="AI14" s="213">
        <v>80</v>
      </c>
      <c r="AJ14" s="214">
        <v>1069</v>
      </c>
      <c r="AK14" s="215">
        <v>44</v>
      </c>
      <c r="AL14" s="216">
        <v>505</v>
      </c>
      <c r="AM14" s="217">
        <v>612</v>
      </c>
      <c r="AN14" s="218">
        <v>191</v>
      </c>
      <c r="AO14" s="219">
        <v>203</v>
      </c>
      <c r="AP14" s="220">
        <v>10</v>
      </c>
      <c r="AQ14" s="221">
        <v>1201</v>
      </c>
      <c r="AR14" s="222">
        <v>61</v>
      </c>
      <c r="AS14" s="223">
        <v>143</v>
      </c>
      <c r="AT14" s="224">
        <v>112</v>
      </c>
      <c r="AU14" s="225">
        <v>295</v>
      </c>
      <c r="AV14" s="226">
        <v>410</v>
      </c>
      <c r="AW14" s="227">
        <v>338</v>
      </c>
      <c r="AX14" s="228">
        <v>202</v>
      </c>
      <c r="AY14" s="229">
        <v>118</v>
      </c>
      <c r="AZ14" s="230">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Z3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175</v>
      </c>
    </row>
    <row r="8" spans="1:52" ht="34" x14ac:dyDescent="0.2">
      <c r="A8" s="99" t="s">
        <v>174</v>
      </c>
    </row>
    <row r="9" spans="1:52" ht="17" x14ac:dyDescent="0.2">
      <c r="A9" s="3283" t="s">
        <v>146</v>
      </c>
      <c r="B9" s="3217">
        <v>6.8173047413708102E-4</v>
      </c>
      <c r="C9" s="3172">
        <v>1.4929387291359099E-3</v>
      </c>
      <c r="D9" s="3173">
        <v>0</v>
      </c>
      <c r="E9" s="3174">
        <v>0</v>
      </c>
      <c r="F9" s="3175">
        <v>0</v>
      </c>
      <c r="G9" s="3176">
        <v>0</v>
      </c>
      <c r="H9" s="3177">
        <v>3.5508113686426499E-3</v>
      </c>
      <c r="I9" s="3178">
        <v>0</v>
      </c>
      <c r="J9" s="3179">
        <v>0</v>
      </c>
      <c r="K9" s="3180">
        <v>0</v>
      </c>
      <c r="L9" s="3181">
        <v>0</v>
      </c>
      <c r="M9" s="3182">
        <v>4.0397423726216799E-3</v>
      </c>
      <c r="N9" s="3183">
        <v>1.09431558320848E-3</v>
      </c>
      <c r="O9" s="3184">
        <v>0</v>
      </c>
      <c r="P9" s="3185">
        <v>0</v>
      </c>
      <c r="Q9" s="3186">
        <v>0</v>
      </c>
      <c r="R9" s="3187">
        <v>1.17075102386912E-3</v>
      </c>
      <c r="S9" s="3188">
        <v>0</v>
      </c>
      <c r="T9" s="3189">
        <v>0</v>
      </c>
      <c r="U9" s="3190">
        <v>0</v>
      </c>
      <c r="V9" s="3220"/>
      <c r="W9" s="3222"/>
      <c r="X9" s="3224"/>
      <c r="Y9" s="3226"/>
      <c r="Z9" s="3191">
        <v>0</v>
      </c>
      <c r="AA9" s="3192">
        <v>2.0578950218691199E-3</v>
      </c>
      <c r="AB9" s="3193">
        <v>0</v>
      </c>
      <c r="AC9" s="3194">
        <v>0</v>
      </c>
      <c r="AD9" s="3228"/>
      <c r="AE9" s="3195">
        <v>0</v>
      </c>
      <c r="AF9" s="3196">
        <v>0</v>
      </c>
      <c r="AG9" s="3197">
        <v>0</v>
      </c>
      <c r="AH9" s="3198">
        <v>0</v>
      </c>
      <c r="AI9" s="3199">
        <v>0</v>
      </c>
      <c r="AJ9" s="3200">
        <v>9.4843490805705398E-4</v>
      </c>
      <c r="AK9" s="3201">
        <v>0</v>
      </c>
      <c r="AL9" s="3202">
        <v>1.9470011078089699E-3</v>
      </c>
      <c r="AM9" s="3203">
        <v>0</v>
      </c>
      <c r="AN9" s="3204">
        <v>0</v>
      </c>
      <c r="AO9" s="3205">
        <v>0</v>
      </c>
      <c r="AP9" s="3230"/>
      <c r="AQ9" s="3206">
        <v>8.4102222606280397E-4</v>
      </c>
      <c r="AR9" s="3207">
        <v>0</v>
      </c>
      <c r="AS9" s="3208">
        <v>0</v>
      </c>
      <c r="AT9" s="3209">
        <v>0</v>
      </c>
      <c r="AU9" s="3210">
        <v>0</v>
      </c>
      <c r="AV9" s="3211">
        <v>0</v>
      </c>
      <c r="AW9" s="3212">
        <v>0</v>
      </c>
      <c r="AX9" s="3213">
        <v>0</v>
      </c>
      <c r="AY9" s="3214">
        <v>0</v>
      </c>
      <c r="AZ9" s="3215">
        <v>6.5542708976040996E-3</v>
      </c>
    </row>
    <row r="10" spans="1:52" ht="17" x14ac:dyDescent="0.2">
      <c r="A10" s="3283" t="s">
        <v>147</v>
      </c>
      <c r="B10" s="3218">
        <v>0.230744461418085</v>
      </c>
      <c r="C10" s="3219">
        <v>0.20646363316230601</v>
      </c>
      <c r="D10" s="3219">
        <v>0.25114980179430901</v>
      </c>
      <c r="E10" s="3219">
        <v>9.9801312838147901E-2</v>
      </c>
      <c r="F10" s="3219">
        <v>0.17822800700042199</v>
      </c>
      <c r="G10" s="3219">
        <v>0.242501540347654</v>
      </c>
      <c r="H10" s="3219">
        <v>0.30285370354847502</v>
      </c>
      <c r="I10" s="3219">
        <v>0.32124210489363397</v>
      </c>
      <c r="J10" s="3219">
        <v>0.29327224375500399</v>
      </c>
      <c r="K10" s="3219">
        <v>0.24491567119312599</v>
      </c>
      <c r="L10" s="3219">
        <v>0.19821501439094699</v>
      </c>
      <c r="M10" s="3219">
        <v>0.161592039956554</v>
      </c>
      <c r="N10" s="3219">
        <v>0.19785100812870199</v>
      </c>
      <c r="O10" s="3219">
        <v>0.35888753271054702</v>
      </c>
      <c r="P10" s="3219">
        <v>0.21386984875815199</v>
      </c>
      <c r="Q10" s="3219">
        <v>0.160205978348891</v>
      </c>
      <c r="R10" s="3219">
        <v>0.23161648479966199</v>
      </c>
      <c r="S10" s="3219">
        <v>0.287029748600307</v>
      </c>
      <c r="T10" s="3219">
        <v>0.16608706750071101</v>
      </c>
      <c r="U10" s="3219">
        <v>0.27593938369669302</v>
      </c>
      <c r="V10" s="3221"/>
      <c r="W10" s="3223"/>
      <c r="X10" s="3225"/>
      <c r="Y10" s="3227"/>
      <c r="Z10" s="3219">
        <v>0.12825403361210999</v>
      </c>
      <c r="AA10" s="3219">
        <v>0.20974003943767899</v>
      </c>
      <c r="AB10" s="3219">
        <v>0.34139319506423599</v>
      </c>
      <c r="AC10" s="3219">
        <v>0.34181393138140898</v>
      </c>
      <c r="AD10" s="3229"/>
      <c r="AE10" s="3219">
        <v>0.28886491223718702</v>
      </c>
      <c r="AF10" s="3219">
        <v>0.17857518870990599</v>
      </c>
      <c r="AG10" s="3219">
        <v>0.29422327593250802</v>
      </c>
      <c r="AH10" s="3219">
        <v>0.23048779488524199</v>
      </c>
      <c r="AI10" s="3219">
        <v>0.28013761429704598</v>
      </c>
      <c r="AJ10" s="3219">
        <v>0.227671909791508</v>
      </c>
      <c r="AK10" s="3219">
        <v>0.230110859109217</v>
      </c>
      <c r="AL10" s="3219">
        <v>0.22982486973684799</v>
      </c>
      <c r="AM10" s="3219">
        <v>0.24099553679470201</v>
      </c>
      <c r="AN10" s="3219">
        <v>0.18263854311688399</v>
      </c>
      <c r="AO10" s="3219">
        <v>0.25874039080217398</v>
      </c>
      <c r="AP10" s="3231"/>
      <c r="AQ10" s="3219">
        <v>0.246227320431258</v>
      </c>
      <c r="AR10" s="3219">
        <v>0.19934866795517101</v>
      </c>
      <c r="AS10" s="3219">
        <v>0.183219889243809</v>
      </c>
      <c r="AT10" s="3219">
        <v>8.23707307354338E-2</v>
      </c>
      <c r="AU10" s="3219">
        <v>0.25005345904606902</v>
      </c>
      <c r="AV10" s="3219">
        <v>0.23258983000421099</v>
      </c>
      <c r="AW10" s="3219">
        <v>0.24635996405112601</v>
      </c>
      <c r="AX10" s="3219">
        <v>0.17986970299000801</v>
      </c>
      <c r="AY10" s="3219">
        <v>0.195865672529519</v>
      </c>
      <c r="AZ10" s="3216">
        <v>0.240750240807312</v>
      </c>
    </row>
    <row r="11" spans="1:52" ht="17" x14ac:dyDescent="0.2">
      <c r="A11" s="3283" t="s">
        <v>148</v>
      </c>
      <c r="B11" s="3218">
        <v>2.4669132179399901E-2</v>
      </c>
      <c r="C11" s="3219">
        <v>2.6491718205503799E-2</v>
      </c>
      <c r="D11" s="3219">
        <v>2.3137450976607798E-2</v>
      </c>
      <c r="E11" s="3219">
        <v>1.8214740502769802E-2</v>
      </c>
      <c r="F11" s="3219">
        <v>2.39695759390837E-2</v>
      </c>
      <c r="G11" s="3219">
        <v>3.1289148861403403E-2</v>
      </c>
      <c r="H11" s="3219">
        <v>2.6411220783789401E-2</v>
      </c>
      <c r="I11" s="3219">
        <v>2.37120325870698E-2</v>
      </c>
      <c r="J11" s="3219">
        <v>3.4782585135019799E-2</v>
      </c>
      <c r="K11" s="3219">
        <v>2.9395047911914201E-2</v>
      </c>
      <c r="L11" s="3219">
        <v>1.13154689592631E-2</v>
      </c>
      <c r="M11" s="3219">
        <v>2.08756501167249E-2</v>
      </c>
      <c r="N11" s="3219">
        <v>1.6469788324681801E-2</v>
      </c>
      <c r="O11" s="3219">
        <v>4.97187644951455E-2</v>
      </c>
      <c r="P11" s="3219">
        <v>2.890893113177E-2</v>
      </c>
      <c r="Q11" s="3219">
        <v>1.5606045492426999E-2</v>
      </c>
      <c r="R11" s="3219">
        <v>2.5741684252662499E-2</v>
      </c>
      <c r="S11" s="3219">
        <v>2.16342521274508E-2</v>
      </c>
      <c r="T11" s="3219">
        <v>2.0439733503946001E-2</v>
      </c>
      <c r="U11" s="3219">
        <v>1.5753478677257599E-2</v>
      </c>
      <c r="V11" s="3221"/>
      <c r="W11" s="3223"/>
      <c r="X11" s="3225"/>
      <c r="Y11" s="3227"/>
      <c r="Z11" s="3219">
        <v>1.6806925688652601E-2</v>
      </c>
      <c r="AA11" s="3219">
        <v>1.5442773953292801E-2</v>
      </c>
      <c r="AB11" s="3219">
        <v>3.2529990574142499E-2</v>
      </c>
      <c r="AC11" s="3219">
        <v>4.61938284474019E-2</v>
      </c>
      <c r="AD11" s="3229"/>
      <c r="AE11" s="3219">
        <v>3.8548668469049398E-2</v>
      </c>
      <c r="AF11" s="3219">
        <v>5.5031424948616903E-2</v>
      </c>
      <c r="AG11" s="3219">
        <v>4.0485711075703701E-2</v>
      </c>
      <c r="AH11" s="3219">
        <v>1.7032806452582101E-2</v>
      </c>
      <c r="AI11" s="3219">
        <v>0</v>
      </c>
      <c r="AJ11" s="3219">
        <v>1.9848863373803899E-2</v>
      </c>
      <c r="AK11" s="3219">
        <v>6.2585539436123994E-2</v>
      </c>
      <c r="AL11" s="3219">
        <v>3.8650684530251098E-2</v>
      </c>
      <c r="AM11" s="3219">
        <v>2.2062815135320199E-2</v>
      </c>
      <c r="AN11" s="3219">
        <v>4.1496240820765801E-3</v>
      </c>
      <c r="AO11" s="3219">
        <v>1.5135833538028399E-2</v>
      </c>
      <c r="AP11" s="3231"/>
      <c r="AQ11" s="3219">
        <v>2.3851312217621701E-2</v>
      </c>
      <c r="AR11" s="3219">
        <v>0</v>
      </c>
      <c r="AS11" s="3219">
        <v>4.9589292412569902E-2</v>
      </c>
      <c r="AT11" s="3219">
        <v>1.39316560828703E-2</v>
      </c>
      <c r="AU11" s="3219">
        <v>3.3321883675573601E-2</v>
      </c>
      <c r="AV11" s="3219">
        <v>2.3082308195640399E-2</v>
      </c>
      <c r="AW11" s="3219">
        <v>2.0979585568123599E-2</v>
      </c>
      <c r="AX11" s="3219">
        <v>1.6764619270602198E-2</v>
      </c>
      <c r="AY11" s="3219">
        <v>3.8659672552600097E-2</v>
      </c>
      <c r="AZ11" s="3216">
        <v>1.8197359902142499E-2</v>
      </c>
    </row>
    <row r="12" spans="1:52" ht="17" x14ac:dyDescent="0.2">
      <c r="A12" s="3283" t="s">
        <v>149</v>
      </c>
      <c r="B12" s="3218">
        <v>1.6919922458435101E-3</v>
      </c>
      <c r="C12" s="3219">
        <v>3.7053364182008E-3</v>
      </c>
      <c r="D12" s="3219">
        <v>0</v>
      </c>
      <c r="E12" s="3219">
        <v>1.0363810010148499E-2</v>
      </c>
      <c r="F12" s="3219">
        <v>0</v>
      </c>
      <c r="G12" s="3219">
        <v>0</v>
      </c>
      <c r="H12" s="3219">
        <v>0</v>
      </c>
      <c r="I12" s="3219">
        <v>0</v>
      </c>
      <c r="J12" s="3219">
        <v>5.5311176168561698E-3</v>
      </c>
      <c r="K12" s="3219">
        <v>0</v>
      </c>
      <c r="L12" s="3219">
        <v>0</v>
      </c>
      <c r="M12" s="3219">
        <v>2.0476209646057399E-3</v>
      </c>
      <c r="N12" s="3219">
        <v>2.7159904852986799E-3</v>
      </c>
      <c r="O12" s="3219">
        <v>0</v>
      </c>
      <c r="P12" s="3219">
        <v>0</v>
      </c>
      <c r="Q12" s="3219">
        <v>0</v>
      </c>
      <c r="R12" s="3219">
        <v>5.9341762906833405E-4</v>
      </c>
      <c r="S12" s="3219">
        <v>0</v>
      </c>
      <c r="T12" s="3219">
        <v>0</v>
      </c>
      <c r="U12" s="3219">
        <v>2.3000394343980601E-2</v>
      </c>
      <c r="V12" s="3221"/>
      <c r="W12" s="3223"/>
      <c r="X12" s="3225"/>
      <c r="Y12" s="3227"/>
      <c r="Z12" s="3219">
        <v>0</v>
      </c>
      <c r="AA12" s="3219">
        <v>1.04308359322487E-3</v>
      </c>
      <c r="AB12" s="3219">
        <v>4.7335659073808097E-3</v>
      </c>
      <c r="AC12" s="3219">
        <v>0</v>
      </c>
      <c r="AD12" s="3229"/>
      <c r="AE12" s="3219">
        <v>0</v>
      </c>
      <c r="AF12" s="3219">
        <v>0</v>
      </c>
      <c r="AG12" s="3219">
        <v>0</v>
      </c>
      <c r="AH12" s="3219">
        <v>0</v>
      </c>
      <c r="AI12" s="3219">
        <v>2.4276341685882202E-2</v>
      </c>
      <c r="AJ12" s="3219">
        <v>4.8073243840082301E-4</v>
      </c>
      <c r="AK12" s="3219">
        <v>0</v>
      </c>
      <c r="AL12" s="3219">
        <v>0</v>
      </c>
      <c r="AM12" s="3219">
        <v>3.4119185498460301E-3</v>
      </c>
      <c r="AN12" s="3219">
        <v>0</v>
      </c>
      <c r="AO12" s="3219">
        <v>2.7206694539810101E-3</v>
      </c>
      <c r="AP12" s="3231"/>
      <c r="AQ12" s="3219">
        <v>4.26288258740618E-4</v>
      </c>
      <c r="AR12" s="3219">
        <v>0</v>
      </c>
      <c r="AS12" s="3219">
        <v>1.4154106001177299E-2</v>
      </c>
      <c r="AT12" s="3219">
        <v>0</v>
      </c>
      <c r="AU12" s="3219">
        <v>0</v>
      </c>
      <c r="AV12" s="3219">
        <v>0</v>
      </c>
      <c r="AW12" s="3219">
        <v>0</v>
      </c>
      <c r="AX12" s="3219">
        <v>0</v>
      </c>
      <c r="AY12" s="3219">
        <v>1.81220821485862E-2</v>
      </c>
      <c r="AZ12" s="3216">
        <v>3.3221580139849E-3</v>
      </c>
    </row>
    <row r="13" spans="1:52" ht="17" x14ac:dyDescent="0.2">
      <c r="A13" s="3283" t="s">
        <v>150</v>
      </c>
      <c r="B13" s="3218">
        <v>7.3085121265380401E-2</v>
      </c>
      <c r="C13" s="3219">
        <v>0.105239469625428</v>
      </c>
      <c r="D13" s="3219">
        <v>4.6062961397079098E-2</v>
      </c>
      <c r="E13" s="3219">
        <v>9.4434577868561007E-2</v>
      </c>
      <c r="F13" s="3219">
        <v>7.6195759140177399E-2</v>
      </c>
      <c r="G13" s="3219">
        <v>5.93707502556741E-2</v>
      </c>
      <c r="H13" s="3219">
        <v>6.9492978765213598E-2</v>
      </c>
      <c r="I13" s="3219">
        <v>6.6930609286194001E-2</v>
      </c>
      <c r="J13" s="3219">
        <v>4.2827280597059397E-2</v>
      </c>
      <c r="K13" s="3219">
        <v>8.1899431371823594E-2</v>
      </c>
      <c r="L13" s="3219">
        <v>9.0411755830394694E-2</v>
      </c>
      <c r="M13" s="3219">
        <v>7.3196879986898999E-2</v>
      </c>
      <c r="N13" s="3219">
        <v>8.9025579520883302E-2</v>
      </c>
      <c r="O13" s="3219">
        <v>3.5594457293838498E-2</v>
      </c>
      <c r="P13" s="3219">
        <v>7.3337958466305905E-2</v>
      </c>
      <c r="Q13" s="3219">
        <v>3.8471315444836701E-2</v>
      </c>
      <c r="R13" s="3219">
        <v>8.0216833601007495E-2</v>
      </c>
      <c r="S13" s="3219">
        <v>4.7373042741481401E-2</v>
      </c>
      <c r="T13" s="3219">
        <v>8.4197588122290598E-2</v>
      </c>
      <c r="U13" s="3219">
        <v>5.2252830826432298E-2</v>
      </c>
      <c r="V13" s="3221"/>
      <c r="W13" s="3223"/>
      <c r="X13" s="3225"/>
      <c r="Y13" s="3227"/>
      <c r="Z13" s="3219">
        <v>5.8203449830041699E-2</v>
      </c>
      <c r="AA13" s="3219">
        <v>9.4386621452440603E-2</v>
      </c>
      <c r="AB13" s="3219">
        <v>7.6152116875994894E-2</v>
      </c>
      <c r="AC13" s="3219">
        <v>5.28806630533009E-2</v>
      </c>
      <c r="AD13" s="3229"/>
      <c r="AE13" s="3219">
        <v>2.5274698018205699E-2</v>
      </c>
      <c r="AF13" s="3219">
        <v>4.08702856855125E-2</v>
      </c>
      <c r="AG13" s="3219">
        <v>8.3114377783225099E-2</v>
      </c>
      <c r="AH13" s="3219">
        <v>7.7827579708126093E-2</v>
      </c>
      <c r="AI13" s="3219">
        <v>5.52240989129517E-2</v>
      </c>
      <c r="AJ13" s="3219">
        <v>7.9266071411202496E-2</v>
      </c>
      <c r="AK13" s="3219">
        <v>0</v>
      </c>
      <c r="AL13" s="3219">
        <v>5.3084412557026901E-2</v>
      </c>
      <c r="AM13" s="3219">
        <v>8.2197754224200503E-2</v>
      </c>
      <c r="AN13" s="3219">
        <v>8.4522939039840497E-2</v>
      </c>
      <c r="AO13" s="3219">
        <v>8.2873180659410503E-2</v>
      </c>
      <c r="AP13" s="3231"/>
      <c r="AQ13" s="3219">
        <v>7.7613104714590306E-2</v>
      </c>
      <c r="AR13" s="3219">
        <v>1.7346671480859999E-2</v>
      </c>
      <c r="AS13" s="3219">
        <v>7.3062061324290203E-2</v>
      </c>
      <c r="AT13" s="3219">
        <v>5.4415234719411697E-2</v>
      </c>
      <c r="AU13" s="3219">
        <v>6.2697322254816501E-2</v>
      </c>
      <c r="AV13" s="3219">
        <v>6.8075960868704294E-2</v>
      </c>
      <c r="AW13" s="3219">
        <v>8.40955977805425E-2</v>
      </c>
      <c r="AX13" s="3219">
        <v>0.12111784175228001</v>
      </c>
      <c r="AY13" s="3219">
        <v>8.1316784897258798E-2</v>
      </c>
      <c r="AZ13" s="3216">
        <v>1.95334520829912E-2</v>
      </c>
    </row>
    <row r="14" spans="1:52" ht="17" x14ac:dyDescent="0.2">
      <c r="A14" s="3283" t="s">
        <v>151</v>
      </c>
      <c r="B14" s="3218">
        <v>9.5351245863101106E-3</v>
      </c>
      <c r="C14" s="3219">
        <v>8.9293220041778004E-3</v>
      </c>
      <c r="D14" s="3219">
        <v>1.0044234397515299E-2</v>
      </c>
      <c r="E14" s="3219">
        <v>1.22593776461995E-2</v>
      </c>
      <c r="F14" s="3219">
        <v>5.57542172226213E-3</v>
      </c>
      <c r="G14" s="3219">
        <v>8.5337623720250794E-3</v>
      </c>
      <c r="H14" s="3219">
        <v>2.2666653841238601E-3</v>
      </c>
      <c r="I14" s="3219">
        <v>1.9621096481733401E-2</v>
      </c>
      <c r="J14" s="3219">
        <v>8.4990740376968896E-3</v>
      </c>
      <c r="K14" s="3219">
        <v>1.2053698694527199E-2</v>
      </c>
      <c r="L14" s="3219">
        <v>8.3887997934298901E-3</v>
      </c>
      <c r="M14" s="3219">
        <v>7.7820540229557103E-3</v>
      </c>
      <c r="N14" s="3219">
        <v>8.6025952092142702E-3</v>
      </c>
      <c r="O14" s="3219">
        <v>1.5134317063942499E-3</v>
      </c>
      <c r="P14" s="3219">
        <v>2.6717851471563098E-2</v>
      </c>
      <c r="Q14" s="3219">
        <v>1.6311803426036501E-2</v>
      </c>
      <c r="R14" s="3219">
        <v>9.9858175565306993E-3</v>
      </c>
      <c r="S14" s="3219">
        <v>9.1251645536882999E-3</v>
      </c>
      <c r="T14" s="3219">
        <v>1.34011279452994E-2</v>
      </c>
      <c r="U14" s="3219">
        <v>0</v>
      </c>
      <c r="V14" s="3221"/>
      <c r="W14" s="3223"/>
      <c r="X14" s="3225"/>
      <c r="Y14" s="3227"/>
      <c r="Z14" s="3219">
        <v>7.1857131882363898E-3</v>
      </c>
      <c r="AA14" s="3219">
        <v>1.02723525307967E-2</v>
      </c>
      <c r="AB14" s="3219">
        <v>1.0793012575925701E-2</v>
      </c>
      <c r="AC14" s="3219">
        <v>2.73511526528048E-2</v>
      </c>
      <c r="AD14" s="3229"/>
      <c r="AE14" s="3219">
        <v>0</v>
      </c>
      <c r="AF14" s="3219">
        <v>1.11445272982784E-2</v>
      </c>
      <c r="AG14" s="3219">
        <v>0</v>
      </c>
      <c r="AH14" s="3219">
        <v>1.6527503502978599E-2</v>
      </c>
      <c r="AI14" s="3219">
        <v>2.2826706116415602E-2</v>
      </c>
      <c r="AJ14" s="3219">
        <v>9.2766036634032399E-3</v>
      </c>
      <c r="AK14" s="3219">
        <v>0</v>
      </c>
      <c r="AL14" s="3219">
        <v>1.2955958706849201E-2</v>
      </c>
      <c r="AM14" s="3219">
        <v>4.1001854543363803E-3</v>
      </c>
      <c r="AN14" s="3219">
        <v>1.7341583618381499E-2</v>
      </c>
      <c r="AO14" s="3219">
        <v>9.9411672757317195E-3</v>
      </c>
      <c r="AP14" s="3231"/>
      <c r="AQ14" s="3219">
        <v>9.4346485208960992E-3</v>
      </c>
      <c r="AR14" s="3219">
        <v>0</v>
      </c>
      <c r="AS14" s="3219">
        <v>1.9840986447031E-2</v>
      </c>
      <c r="AT14" s="3219">
        <v>0</v>
      </c>
      <c r="AU14" s="3219">
        <v>1.11849228284874E-2</v>
      </c>
      <c r="AV14" s="3219">
        <v>1.4532765374050001E-2</v>
      </c>
      <c r="AW14" s="3219">
        <v>1.25717862043616E-3</v>
      </c>
      <c r="AX14" s="3219">
        <v>1.9024545526185901E-2</v>
      </c>
      <c r="AY14" s="3219">
        <v>8.4236522733385898E-3</v>
      </c>
      <c r="AZ14" s="3216">
        <v>0</v>
      </c>
    </row>
    <row r="15" spans="1:52" ht="17" x14ac:dyDescent="0.2">
      <c r="A15" s="3283" t="s">
        <v>152</v>
      </c>
      <c r="B15" s="3218">
        <v>3.4145225344042701E-3</v>
      </c>
      <c r="C15" s="3219">
        <v>4.9853696048883303E-3</v>
      </c>
      <c r="D15" s="3219">
        <v>2.0943999745574198E-3</v>
      </c>
      <c r="E15" s="3219">
        <v>6.4777347562749296E-3</v>
      </c>
      <c r="F15" s="3219">
        <v>4.6324402665614602E-3</v>
      </c>
      <c r="G15" s="3219">
        <v>0</v>
      </c>
      <c r="H15" s="3219">
        <v>2.8424354938225002E-3</v>
      </c>
      <c r="I15" s="3219">
        <v>2.7652695691322E-3</v>
      </c>
      <c r="J15" s="3219">
        <v>2.4940696415773999E-3</v>
      </c>
      <c r="K15" s="3219">
        <v>1.6368609857131801E-3</v>
      </c>
      <c r="L15" s="3219">
        <v>6.5616083432755599E-3</v>
      </c>
      <c r="M15" s="3219">
        <v>3.5097606913837699E-3</v>
      </c>
      <c r="N15" s="3219">
        <v>3.5243398929802601E-3</v>
      </c>
      <c r="O15" s="3219">
        <v>2.93694403943788E-3</v>
      </c>
      <c r="P15" s="3219">
        <v>5.6765798683378801E-3</v>
      </c>
      <c r="Q15" s="3219">
        <v>0</v>
      </c>
      <c r="R15" s="3219">
        <v>3.1104870226847702E-3</v>
      </c>
      <c r="S15" s="3219">
        <v>9.1375695147705507E-3</v>
      </c>
      <c r="T15" s="3219">
        <v>0</v>
      </c>
      <c r="U15" s="3219">
        <v>0</v>
      </c>
      <c r="V15" s="3221"/>
      <c r="W15" s="3223"/>
      <c r="X15" s="3225"/>
      <c r="Y15" s="3227"/>
      <c r="Z15" s="3219">
        <v>1.9543189905615998E-3</v>
      </c>
      <c r="AA15" s="3219">
        <v>3.1923654006046302E-3</v>
      </c>
      <c r="AB15" s="3219">
        <v>2.15090415189891E-3</v>
      </c>
      <c r="AC15" s="3219">
        <v>1.6878239636732299E-2</v>
      </c>
      <c r="AD15" s="3229"/>
      <c r="AE15" s="3219">
        <v>0</v>
      </c>
      <c r="AF15" s="3219">
        <v>0</v>
      </c>
      <c r="AG15" s="3219">
        <v>0</v>
      </c>
      <c r="AH15" s="3219">
        <v>0</v>
      </c>
      <c r="AI15" s="3219">
        <v>0</v>
      </c>
      <c r="AJ15" s="3219">
        <v>4.7503412108364602E-3</v>
      </c>
      <c r="AK15" s="3219">
        <v>0</v>
      </c>
      <c r="AL15" s="3219">
        <v>1.73395367621726E-3</v>
      </c>
      <c r="AM15" s="3219">
        <v>4.3911695924417002E-3</v>
      </c>
      <c r="AN15" s="3219">
        <v>4.3294555265497104E-3</v>
      </c>
      <c r="AO15" s="3219">
        <v>4.2967778320746096E-3</v>
      </c>
      <c r="AP15" s="3231"/>
      <c r="AQ15" s="3219">
        <v>2.0353453911314801E-3</v>
      </c>
      <c r="AR15" s="3219">
        <v>1.17154811715481E-2</v>
      </c>
      <c r="AS15" s="3219">
        <v>1.28138548548916E-2</v>
      </c>
      <c r="AT15" s="3219">
        <v>0</v>
      </c>
      <c r="AU15" s="3219">
        <v>0</v>
      </c>
      <c r="AV15" s="3219">
        <v>2.3308711266480202E-3</v>
      </c>
      <c r="AW15" s="3219">
        <v>2.4333174794873799E-3</v>
      </c>
      <c r="AX15" s="3219">
        <v>4.28966043558147E-3</v>
      </c>
      <c r="AY15" s="3219">
        <v>7.1169164585684003E-3</v>
      </c>
      <c r="AZ15" s="3216">
        <v>1.15314837725359E-2</v>
      </c>
    </row>
    <row r="16" spans="1:52" ht="17" x14ac:dyDescent="0.2">
      <c r="A16" s="3283" t="s">
        <v>153</v>
      </c>
      <c r="B16" s="3218">
        <v>5.5310793179819502E-3</v>
      </c>
      <c r="C16" s="3219">
        <v>3.3503012598981598E-3</v>
      </c>
      <c r="D16" s="3219">
        <v>7.3637811554741802E-3</v>
      </c>
      <c r="E16" s="3219">
        <v>3.4485433378796801E-3</v>
      </c>
      <c r="F16" s="3219">
        <v>0</v>
      </c>
      <c r="G16" s="3219">
        <v>0</v>
      </c>
      <c r="H16" s="3219">
        <v>0</v>
      </c>
      <c r="I16" s="3219">
        <v>2.3194699304648601E-2</v>
      </c>
      <c r="J16" s="3219">
        <v>2.0408561391910301E-2</v>
      </c>
      <c r="K16" s="3219">
        <v>1.68869293860861E-3</v>
      </c>
      <c r="L16" s="3219">
        <v>0</v>
      </c>
      <c r="M16" s="3219">
        <v>0</v>
      </c>
      <c r="N16" s="3219">
        <v>2.4557517368924801E-3</v>
      </c>
      <c r="O16" s="3219">
        <v>0</v>
      </c>
      <c r="P16" s="3219">
        <v>3.7410542219755497E-2</v>
      </c>
      <c r="Q16" s="3219">
        <v>0</v>
      </c>
      <c r="R16" s="3219">
        <v>2.6272803791257899E-3</v>
      </c>
      <c r="S16" s="3219">
        <v>0</v>
      </c>
      <c r="T16" s="3219">
        <v>2.17414334297895E-2</v>
      </c>
      <c r="U16" s="3219">
        <v>0</v>
      </c>
      <c r="V16" s="3221"/>
      <c r="W16" s="3223"/>
      <c r="X16" s="3225"/>
      <c r="Y16" s="3227"/>
      <c r="Z16" s="3219">
        <v>0</v>
      </c>
      <c r="AA16" s="3219">
        <v>1.0378671797600001E-2</v>
      </c>
      <c r="AB16" s="3219">
        <v>1.9793141268444501E-3</v>
      </c>
      <c r="AC16" s="3219">
        <v>0</v>
      </c>
      <c r="AD16" s="3229"/>
      <c r="AE16" s="3219">
        <v>0</v>
      </c>
      <c r="AF16" s="3219">
        <v>0</v>
      </c>
      <c r="AG16" s="3219">
        <v>0</v>
      </c>
      <c r="AH16" s="3219">
        <v>0</v>
      </c>
      <c r="AI16" s="3219">
        <v>0</v>
      </c>
      <c r="AJ16" s="3219">
        <v>7.6949306264276797E-3</v>
      </c>
      <c r="AK16" s="3219">
        <v>0</v>
      </c>
      <c r="AL16" s="3219">
        <v>0</v>
      </c>
      <c r="AM16" s="3219">
        <v>8.7124762499448394E-3</v>
      </c>
      <c r="AN16" s="3219">
        <v>0</v>
      </c>
      <c r="AO16" s="3219">
        <v>1.6478252041281099E-2</v>
      </c>
      <c r="AP16" s="3231"/>
      <c r="AQ16" s="3219">
        <v>6.1289006514830303E-3</v>
      </c>
      <c r="AR16" s="3219">
        <v>1.20864572492549E-2</v>
      </c>
      <c r="AS16" s="3219">
        <v>0</v>
      </c>
      <c r="AT16" s="3219">
        <v>0</v>
      </c>
      <c r="AU16" s="3219">
        <v>2.31419294660117E-2</v>
      </c>
      <c r="AV16" s="3219">
        <v>2.14492409843332E-3</v>
      </c>
      <c r="AW16" s="3219">
        <v>0</v>
      </c>
      <c r="AX16" s="3219">
        <v>0</v>
      </c>
      <c r="AY16" s="3219">
        <v>0</v>
      </c>
      <c r="AZ16" s="3216">
        <v>0</v>
      </c>
    </row>
    <row r="17" spans="1:52" ht="17" x14ac:dyDescent="0.2">
      <c r="A17" s="3283" t="s">
        <v>154</v>
      </c>
      <c r="B17" s="3218">
        <v>5.00032417814245E-3</v>
      </c>
      <c r="C17" s="3219">
        <v>5.78903747339764E-3</v>
      </c>
      <c r="D17" s="3219">
        <v>4.3374982201727398E-3</v>
      </c>
      <c r="E17" s="3219">
        <v>1.4267661260609001E-2</v>
      </c>
      <c r="F17" s="3219">
        <v>2.89160926979346E-3</v>
      </c>
      <c r="G17" s="3219">
        <v>5.1568160580652E-3</v>
      </c>
      <c r="H17" s="3219">
        <v>5.4519520530533E-3</v>
      </c>
      <c r="I17" s="3219">
        <v>0</v>
      </c>
      <c r="J17" s="3219">
        <v>2.4821479615959301E-3</v>
      </c>
      <c r="K17" s="3219">
        <v>6.9346009345182397E-3</v>
      </c>
      <c r="L17" s="3219">
        <v>2.9907038264728098E-3</v>
      </c>
      <c r="M17" s="3219">
        <v>7.8410711570758608E-3</v>
      </c>
      <c r="N17" s="3219">
        <v>4.2338028112348996E-3</v>
      </c>
      <c r="O17" s="3219">
        <v>4.2572390636353699E-3</v>
      </c>
      <c r="P17" s="3219">
        <v>6.6854755407551297E-3</v>
      </c>
      <c r="Q17" s="3219">
        <v>1.23732880275353E-2</v>
      </c>
      <c r="R17" s="3219">
        <v>0</v>
      </c>
      <c r="S17" s="3219">
        <v>3.4436923780159999E-3</v>
      </c>
      <c r="T17" s="3219">
        <v>1.45393333594702E-2</v>
      </c>
      <c r="U17" s="3219">
        <v>1.7792800405611001E-2</v>
      </c>
      <c r="V17" s="3221"/>
      <c r="W17" s="3223"/>
      <c r="X17" s="3225"/>
      <c r="Y17" s="3227"/>
      <c r="Z17" s="3219">
        <v>0</v>
      </c>
      <c r="AA17" s="3219">
        <v>6.4522256166517503E-3</v>
      </c>
      <c r="AB17" s="3219">
        <v>1.74975449873105E-3</v>
      </c>
      <c r="AC17" s="3219">
        <v>4.9616802354875499E-2</v>
      </c>
      <c r="AD17" s="3229"/>
      <c r="AE17" s="3219">
        <v>2.3844366727021699E-2</v>
      </c>
      <c r="AF17" s="3219">
        <v>0</v>
      </c>
      <c r="AG17" s="3219">
        <v>0</v>
      </c>
      <c r="AH17" s="3219">
        <v>0</v>
      </c>
      <c r="AI17" s="3219">
        <v>0</v>
      </c>
      <c r="AJ17" s="3219">
        <v>5.72272556848744E-3</v>
      </c>
      <c r="AK17" s="3219">
        <v>3.2861807374965801E-2</v>
      </c>
      <c r="AL17" s="3219">
        <v>2.8176511774967699E-3</v>
      </c>
      <c r="AM17" s="3219">
        <v>4.2206906602949897E-3</v>
      </c>
      <c r="AN17" s="3219">
        <v>1.4278508684292699E-2</v>
      </c>
      <c r="AO17" s="3219">
        <v>4.7574065409276703E-3</v>
      </c>
      <c r="AP17" s="3231"/>
      <c r="AQ17" s="3219">
        <v>7.9740884437069196E-4</v>
      </c>
      <c r="AR17" s="3219">
        <v>7.3034145374480499E-3</v>
      </c>
      <c r="AS17" s="3219">
        <v>1.6051119522252098E-2</v>
      </c>
      <c r="AT17" s="3219">
        <v>5.6059675661530597E-2</v>
      </c>
      <c r="AU17" s="3219">
        <v>0</v>
      </c>
      <c r="AV17" s="3219">
        <v>7.9580302480533292E-3</v>
      </c>
      <c r="AW17" s="3219">
        <v>4.52365769169015E-3</v>
      </c>
      <c r="AX17" s="3219">
        <v>2.2065258416527401E-3</v>
      </c>
      <c r="AY17" s="3219">
        <v>0</v>
      </c>
      <c r="AZ17" s="3216">
        <v>1.5841601737997799E-2</v>
      </c>
    </row>
    <row r="18" spans="1:52" ht="17" x14ac:dyDescent="0.2">
      <c r="A18" s="3283" t="s">
        <v>155</v>
      </c>
      <c r="B18" s="3218">
        <v>4.6609099927797E-3</v>
      </c>
      <c r="C18" s="3219">
        <v>3.3565122085584599E-3</v>
      </c>
      <c r="D18" s="3219">
        <v>5.7571115099866402E-3</v>
      </c>
      <c r="E18" s="3219">
        <v>1.1628329767360701E-2</v>
      </c>
      <c r="F18" s="3219">
        <v>4.6123874977002004E-3</v>
      </c>
      <c r="G18" s="3219">
        <v>7.4500037031375796E-3</v>
      </c>
      <c r="H18" s="3219">
        <v>0</v>
      </c>
      <c r="I18" s="3219">
        <v>1.4075776392542599E-3</v>
      </c>
      <c r="J18" s="3219">
        <v>2.5534070942124301E-3</v>
      </c>
      <c r="K18" s="3219">
        <v>6.5856254959398E-3</v>
      </c>
      <c r="L18" s="3219">
        <v>7.2468051370834299E-3</v>
      </c>
      <c r="M18" s="3219">
        <v>0</v>
      </c>
      <c r="N18" s="3219">
        <v>6.1257745093710797E-3</v>
      </c>
      <c r="O18" s="3219">
        <v>0</v>
      </c>
      <c r="P18" s="3219">
        <v>7.8978770639655908E-3</v>
      </c>
      <c r="Q18" s="3219">
        <v>0</v>
      </c>
      <c r="R18" s="3219">
        <v>2.1010314185127901E-3</v>
      </c>
      <c r="S18" s="3219">
        <v>7.0775941592932301E-3</v>
      </c>
      <c r="T18" s="3219">
        <v>6.1748373604978901E-3</v>
      </c>
      <c r="U18" s="3219">
        <v>1.0136893696129801E-2</v>
      </c>
      <c r="V18" s="3221"/>
      <c r="W18" s="3223"/>
      <c r="X18" s="3225"/>
      <c r="Y18" s="3227"/>
      <c r="Z18" s="3219">
        <v>2.7871896784100601E-3</v>
      </c>
      <c r="AA18" s="3219">
        <v>3.18081761507169E-3</v>
      </c>
      <c r="AB18" s="3219">
        <v>9.7117635396703397E-3</v>
      </c>
      <c r="AC18" s="3219">
        <v>0</v>
      </c>
      <c r="AD18" s="3229"/>
      <c r="AE18" s="3219">
        <v>0</v>
      </c>
      <c r="AF18" s="3219">
        <v>8.4043999505623492E-3</v>
      </c>
      <c r="AG18" s="3219">
        <v>0</v>
      </c>
      <c r="AH18" s="3219">
        <v>0</v>
      </c>
      <c r="AI18" s="3219">
        <v>0</v>
      </c>
      <c r="AJ18" s="3219">
        <v>4.3700863483182298E-3</v>
      </c>
      <c r="AK18" s="3219">
        <v>3.3876060689007899E-2</v>
      </c>
      <c r="AL18" s="3219">
        <v>4.5979440828666004E-3</v>
      </c>
      <c r="AM18" s="3219">
        <v>2.3166749789074099E-3</v>
      </c>
      <c r="AN18" s="3219">
        <v>9.9371724016516401E-3</v>
      </c>
      <c r="AO18" s="3219">
        <v>7.2677551075518701E-3</v>
      </c>
      <c r="AP18" s="3231"/>
      <c r="AQ18" s="3219">
        <v>4.6880316906548402E-3</v>
      </c>
      <c r="AR18" s="3219">
        <v>5.1356115795510096E-3</v>
      </c>
      <c r="AS18" s="3219">
        <v>6.5341576837021197E-3</v>
      </c>
      <c r="AT18" s="3219">
        <v>0</v>
      </c>
      <c r="AU18" s="3219">
        <v>2.89539109286266E-3</v>
      </c>
      <c r="AV18" s="3219">
        <v>3.2181399869535502E-3</v>
      </c>
      <c r="AW18" s="3219">
        <v>5.6102582376006899E-3</v>
      </c>
      <c r="AX18" s="3219">
        <v>0</v>
      </c>
      <c r="AY18" s="3219">
        <v>2.14910104210406E-2</v>
      </c>
      <c r="AZ18" s="3216">
        <v>3.6411206940830799E-3</v>
      </c>
    </row>
    <row r="19" spans="1:52" ht="17" x14ac:dyDescent="0.2">
      <c r="A19" s="3283" t="s">
        <v>156</v>
      </c>
      <c r="B19" s="3218">
        <v>1.37163960334314E-3</v>
      </c>
      <c r="C19" s="3219">
        <v>1.51214933778288E-3</v>
      </c>
      <c r="D19" s="3219">
        <v>1.2535567716039501E-3</v>
      </c>
      <c r="E19" s="3219">
        <v>0</v>
      </c>
      <c r="F19" s="3219">
        <v>5.2127172654841203E-3</v>
      </c>
      <c r="G19" s="3219">
        <v>0</v>
      </c>
      <c r="H19" s="3219">
        <v>0</v>
      </c>
      <c r="I19" s="3219">
        <v>0</v>
      </c>
      <c r="J19" s="3219">
        <v>0</v>
      </c>
      <c r="K19" s="3219">
        <v>0</v>
      </c>
      <c r="L19" s="3219">
        <v>5.3913554763634301E-3</v>
      </c>
      <c r="M19" s="3219">
        <v>0</v>
      </c>
      <c r="N19" s="3219">
        <v>2.2017595654415202E-3</v>
      </c>
      <c r="O19" s="3219">
        <v>0</v>
      </c>
      <c r="P19" s="3219">
        <v>0</v>
      </c>
      <c r="Q19" s="3219">
        <v>0</v>
      </c>
      <c r="R19" s="3219">
        <v>0</v>
      </c>
      <c r="S19" s="3219">
        <v>0</v>
      </c>
      <c r="T19" s="3219">
        <v>8.6735506753741407E-3</v>
      </c>
      <c r="U19" s="3219">
        <v>0</v>
      </c>
      <c r="V19" s="3221"/>
      <c r="W19" s="3223"/>
      <c r="X19" s="3225"/>
      <c r="Y19" s="3227"/>
      <c r="Z19" s="3219">
        <v>2.2783703242972601E-3</v>
      </c>
      <c r="AA19" s="3219">
        <v>2.05610312411401E-3</v>
      </c>
      <c r="AB19" s="3219">
        <v>0</v>
      </c>
      <c r="AC19" s="3219">
        <v>0</v>
      </c>
      <c r="AD19" s="3229"/>
      <c r="AE19" s="3219">
        <v>0</v>
      </c>
      <c r="AF19" s="3219">
        <v>0</v>
      </c>
      <c r="AG19" s="3219">
        <v>0</v>
      </c>
      <c r="AH19" s="3219">
        <v>0</v>
      </c>
      <c r="AI19" s="3219">
        <v>0</v>
      </c>
      <c r="AJ19" s="3219">
        <v>1.90824809867981E-3</v>
      </c>
      <c r="AK19" s="3219">
        <v>0</v>
      </c>
      <c r="AL19" s="3219">
        <v>0</v>
      </c>
      <c r="AM19" s="3219">
        <v>3.4757645812970601E-3</v>
      </c>
      <c r="AN19" s="3219">
        <v>0</v>
      </c>
      <c r="AO19" s="3219">
        <v>0</v>
      </c>
      <c r="AP19" s="3231"/>
      <c r="AQ19" s="3219">
        <v>1.69213411505438E-3</v>
      </c>
      <c r="AR19" s="3219">
        <v>0</v>
      </c>
      <c r="AS19" s="3219">
        <v>0</v>
      </c>
      <c r="AT19" s="3219">
        <v>0</v>
      </c>
      <c r="AU19" s="3219">
        <v>0</v>
      </c>
      <c r="AV19" s="3219">
        <v>2.6306478897022501E-3</v>
      </c>
      <c r="AW19" s="3219">
        <v>0</v>
      </c>
      <c r="AX19" s="3219">
        <v>5.3540395598561602E-3</v>
      </c>
      <c r="AY19" s="3219">
        <v>0</v>
      </c>
      <c r="AZ19" s="3216">
        <v>0</v>
      </c>
    </row>
    <row r="20" spans="1:52" ht="17" x14ac:dyDescent="0.2">
      <c r="A20" s="3283" t="s">
        <v>157</v>
      </c>
      <c r="B20" s="3218">
        <v>0.16817333102835999</v>
      </c>
      <c r="C20" s="3219">
        <v>0.156121872101256</v>
      </c>
      <c r="D20" s="3219">
        <v>0.17830124424643901</v>
      </c>
      <c r="E20" s="3219">
        <v>7.81998409856305E-2</v>
      </c>
      <c r="F20" s="3219">
        <v>0.17330755884109</v>
      </c>
      <c r="G20" s="3219">
        <v>0.22151184137334401</v>
      </c>
      <c r="H20" s="3219">
        <v>0.16239156215087899</v>
      </c>
      <c r="I20" s="3219">
        <v>0.19393531424763599</v>
      </c>
      <c r="J20" s="3219">
        <v>0.14815234281332701</v>
      </c>
      <c r="K20" s="3219">
        <v>0.166815403269409</v>
      </c>
      <c r="L20" s="3219">
        <v>0.15903357956864</v>
      </c>
      <c r="M20" s="3219">
        <v>0.213515392723852</v>
      </c>
      <c r="N20" s="3219">
        <v>0.159910993689581</v>
      </c>
      <c r="O20" s="3219">
        <v>0.183573883487922</v>
      </c>
      <c r="P20" s="3219">
        <v>0.163265960563033</v>
      </c>
      <c r="Q20" s="3219">
        <v>0.20895368704891301</v>
      </c>
      <c r="R20" s="3219">
        <v>0.19882175055142301</v>
      </c>
      <c r="S20" s="3219">
        <v>0.14015049849148201</v>
      </c>
      <c r="T20" s="3219">
        <v>0.148382947522433</v>
      </c>
      <c r="U20" s="3219">
        <v>4.91003323756408E-2</v>
      </c>
      <c r="V20" s="3221"/>
      <c r="W20" s="3223"/>
      <c r="X20" s="3225"/>
      <c r="Y20" s="3227"/>
      <c r="Z20" s="3219">
        <v>0.158408435693874</v>
      </c>
      <c r="AA20" s="3219">
        <v>0.19668367509469201</v>
      </c>
      <c r="AB20" s="3219">
        <v>0.16024143180281999</v>
      </c>
      <c r="AC20" s="3219">
        <v>0.146610582660332</v>
      </c>
      <c r="AD20" s="3229"/>
      <c r="AE20" s="3219">
        <v>0.12665872956817201</v>
      </c>
      <c r="AF20" s="3219">
        <v>0.16254091194147999</v>
      </c>
      <c r="AG20" s="3219">
        <v>0.191524185970503</v>
      </c>
      <c r="AH20" s="3219">
        <v>0.197763283321998</v>
      </c>
      <c r="AI20" s="3219">
        <v>0.136664125741318</v>
      </c>
      <c r="AJ20" s="3219">
        <v>0.17044887508242401</v>
      </c>
      <c r="AK20" s="3219">
        <v>0.130156806006335</v>
      </c>
      <c r="AL20" s="3219">
        <v>0.14921891085104599</v>
      </c>
      <c r="AM20" s="3219">
        <v>0.187455123928155</v>
      </c>
      <c r="AN20" s="3219">
        <v>0.19641589990787001</v>
      </c>
      <c r="AO20" s="3219">
        <v>0.13122725093982299</v>
      </c>
      <c r="AP20" s="3231"/>
      <c r="AQ20" s="3219">
        <v>0.185806513137799</v>
      </c>
      <c r="AR20" s="3219">
        <v>6.0937776550630499E-2</v>
      </c>
      <c r="AS20" s="3219">
        <v>0.130812117312536</v>
      </c>
      <c r="AT20" s="3219">
        <v>5.13211283898009E-2</v>
      </c>
      <c r="AU20" s="3219">
        <v>0.13160633987418099</v>
      </c>
      <c r="AV20" s="3219">
        <v>0.132190244917364</v>
      </c>
      <c r="AW20" s="3219">
        <v>0.20046717753080001</v>
      </c>
      <c r="AX20" s="3219">
        <v>0.20380190209163701</v>
      </c>
      <c r="AY20" s="3219">
        <v>0.15649759292516199</v>
      </c>
      <c r="AZ20" s="3216">
        <v>0.23174509365010601</v>
      </c>
    </row>
    <row r="21" spans="1:52" ht="17" x14ac:dyDescent="0.2">
      <c r="A21" s="3283" t="s">
        <v>158</v>
      </c>
      <c r="B21" s="3218">
        <v>5.0827043408937303E-3</v>
      </c>
      <c r="C21" s="3219">
        <v>5.10655532409741E-3</v>
      </c>
      <c r="D21" s="3219">
        <v>5.0626602375603603E-3</v>
      </c>
      <c r="E21" s="3219">
        <v>0</v>
      </c>
      <c r="F21" s="3219">
        <v>9.4962393538596795E-3</v>
      </c>
      <c r="G21" s="3219">
        <v>3.6121349454850899E-3</v>
      </c>
      <c r="H21" s="3219">
        <v>8.4046633256426601E-3</v>
      </c>
      <c r="I21" s="3219">
        <v>1.70658395903459E-3</v>
      </c>
      <c r="J21" s="3219">
        <v>4.83803449429724E-3</v>
      </c>
      <c r="K21" s="3219">
        <v>7.6794379675385596E-3</v>
      </c>
      <c r="L21" s="3219">
        <v>0</v>
      </c>
      <c r="M21" s="3219">
        <v>7.9680947901159208E-3</v>
      </c>
      <c r="N21" s="3219">
        <v>5.2407721912557902E-3</v>
      </c>
      <c r="O21" s="3219">
        <v>0</v>
      </c>
      <c r="P21" s="3219">
        <v>1.07907435672109E-2</v>
      </c>
      <c r="Q21" s="3219">
        <v>1.07933770302607E-2</v>
      </c>
      <c r="R21" s="3219">
        <v>6.2773821345613805E-4</v>
      </c>
      <c r="S21" s="3219">
        <v>1.0494972983498401E-2</v>
      </c>
      <c r="T21" s="3219">
        <v>1.11222146499424E-2</v>
      </c>
      <c r="U21" s="3219">
        <v>7.44634105120838E-3</v>
      </c>
      <c r="V21" s="3221"/>
      <c r="W21" s="3223"/>
      <c r="X21" s="3225"/>
      <c r="Y21" s="3227"/>
      <c r="Z21" s="3219">
        <v>2.2468139486144698E-3</v>
      </c>
      <c r="AA21" s="3219">
        <v>5.5586659361033198E-3</v>
      </c>
      <c r="AB21" s="3219">
        <v>9.0010562061677308E-3</v>
      </c>
      <c r="AC21" s="3219">
        <v>0</v>
      </c>
      <c r="AD21" s="3229"/>
      <c r="AE21" s="3219">
        <v>0</v>
      </c>
      <c r="AF21" s="3219">
        <v>9.4517456524624999E-3</v>
      </c>
      <c r="AG21" s="3219">
        <v>1.13984556930996E-2</v>
      </c>
      <c r="AH21" s="3219">
        <v>0</v>
      </c>
      <c r="AI21" s="3219">
        <v>6.5905498982638897E-3</v>
      </c>
      <c r="AJ21" s="3219">
        <v>3.9768015170553997E-3</v>
      </c>
      <c r="AK21" s="3219">
        <v>0</v>
      </c>
      <c r="AL21" s="3219">
        <v>1.94474065760641E-3</v>
      </c>
      <c r="AM21" s="3219">
        <v>9.1232970491768196E-3</v>
      </c>
      <c r="AN21" s="3219">
        <v>2.99287046627647E-3</v>
      </c>
      <c r="AO21" s="3219">
        <v>3.4321252951632999E-3</v>
      </c>
      <c r="AP21" s="3231"/>
      <c r="AQ21" s="3219">
        <v>4.3664643689249397E-3</v>
      </c>
      <c r="AR21" s="3219">
        <v>3.31301460541314E-2</v>
      </c>
      <c r="AS21" s="3219">
        <v>0</v>
      </c>
      <c r="AT21" s="3219">
        <v>0</v>
      </c>
      <c r="AU21" s="3219">
        <v>0</v>
      </c>
      <c r="AV21" s="3219">
        <v>1.6607079857715299E-3</v>
      </c>
      <c r="AW21" s="3219">
        <v>1.3513607850719299E-2</v>
      </c>
      <c r="AX21" s="3219">
        <v>1.3442906143847201E-2</v>
      </c>
      <c r="AY21" s="3219">
        <v>0</v>
      </c>
      <c r="AZ21" s="3216">
        <v>0</v>
      </c>
    </row>
    <row r="22" spans="1:52" ht="17" x14ac:dyDescent="0.2">
      <c r="A22" s="3283" t="s">
        <v>159</v>
      </c>
      <c r="B22" s="3218">
        <v>7.2637669684832203E-3</v>
      </c>
      <c r="C22" s="3219">
        <v>5.2417517879587896E-3</v>
      </c>
      <c r="D22" s="3219">
        <v>8.9630462339947495E-3</v>
      </c>
      <c r="E22" s="3219">
        <v>6.1440308203460801E-3</v>
      </c>
      <c r="F22" s="3219">
        <v>4.6630207390748798E-3</v>
      </c>
      <c r="G22" s="3219">
        <v>8.6129464841466306E-3</v>
      </c>
      <c r="H22" s="3219">
        <v>1.2071934161581199E-2</v>
      </c>
      <c r="I22" s="3219">
        <v>5.9477930654552903E-3</v>
      </c>
      <c r="J22" s="3219">
        <v>1.0505709536395701E-2</v>
      </c>
      <c r="K22" s="3219">
        <v>4.3160981538922297E-3</v>
      </c>
      <c r="L22" s="3219">
        <v>5.4986848265853204E-3</v>
      </c>
      <c r="M22" s="3219">
        <v>1.1071770697719301E-2</v>
      </c>
      <c r="N22" s="3219">
        <v>8.0047236826683906E-3</v>
      </c>
      <c r="O22" s="3219">
        <v>0</v>
      </c>
      <c r="P22" s="3219">
        <v>0</v>
      </c>
      <c r="Q22" s="3219">
        <v>3.7028694744677598E-2</v>
      </c>
      <c r="R22" s="3219">
        <v>1.1099367606420101E-2</v>
      </c>
      <c r="S22" s="3219">
        <v>4.5627702307999398E-3</v>
      </c>
      <c r="T22" s="3219">
        <v>0</v>
      </c>
      <c r="U22" s="3219">
        <v>0</v>
      </c>
      <c r="V22" s="3221"/>
      <c r="W22" s="3223"/>
      <c r="X22" s="3225"/>
      <c r="Y22" s="3227"/>
      <c r="Z22" s="3219">
        <v>4.7108228139973599E-3</v>
      </c>
      <c r="AA22" s="3219">
        <v>6.74490224998646E-3</v>
      </c>
      <c r="AB22" s="3219">
        <v>6.7706177588719597E-3</v>
      </c>
      <c r="AC22" s="3219">
        <v>3.9400918368804001E-2</v>
      </c>
      <c r="AD22" s="3229"/>
      <c r="AE22" s="3219">
        <v>1.25918760489785E-2</v>
      </c>
      <c r="AF22" s="3219">
        <v>8.1883391239465902E-3</v>
      </c>
      <c r="AG22" s="3219">
        <v>3.8888548433223002E-3</v>
      </c>
      <c r="AH22" s="3219">
        <v>2.0769316912353199E-2</v>
      </c>
      <c r="AI22" s="3219">
        <v>0</v>
      </c>
      <c r="AJ22" s="3219">
        <v>6.4379056839476501E-3</v>
      </c>
      <c r="AK22" s="3219">
        <v>2.3767743323036002E-2</v>
      </c>
      <c r="AL22" s="3219">
        <v>3.6513805605426701E-3</v>
      </c>
      <c r="AM22" s="3219">
        <v>9.4343375322405807E-3</v>
      </c>
      <c r="AN22" s="3219">
        <v>2.9043048299593802E-3</v>
      </c>
      <c r="AO22" s="3219">
        <v>1.50184692897749E-2</v>
      </c>
      <c r="AP22" s="3231"/>
      <c r="AQ22" s="3219">
        <v>6.2983093467870802E-3</v>
      </c>
      <c r="AR22" s="3219">
        <v>0</v>
      </c>
      <c r="AS22" s="3219">
        <v>1.05445108291322E-2</v>
      </c>
      <c r="AT22" s="3219">
        <v>2.6043424540827802E-2</v>
      </c>
      <c r="AU22" s="3219">
        <v>1.65231465380045E-3</v>
      </c>
      <c r="AV22" s="3219">
        <v>1.23001446366344E-2</v>
      </c>
      <c r="AW22" s="3219">
        <v>5.6664093831295904E-3</v>
      </c>
      <c r="AX22" s="3219">
        <v>8.2319589553012593E-3</v>
      </c>
      <c r="AY22" s="3219">
        <v>1.8867773782014801E-2</v>
      </c>
      <c r="AZ22" s="3216">
        <v>0</v>
      </c>
    </row>
    <row r="23" spans="1:52" ht="17" x14ac:dyDescent="0.2">
      <c r="A23" s="3283" t="s">
        <v>160</v>
      </c>
      <c r="B23" s="3218">
        <v>9.7531780835524804E-3</v>
      </c>
      <c r="C23" s="3219">
        <v>7.8483280559528499E-3</v>
      </c>
      <c r="D23" s="3219">
        <v>1.13539930462619E-2</v>
      </c>
      <c r="E23" s="3219">
        <v>1.5100305100741399E-2</v>
      </c>
      <c r="F23" s="3219">
        <v>4.1243532355393197E-3</v>
      </c>
      <c r="G23" s="3219">
        <v>6.4627629818609297E-3</v>
      </c>
      <c r="H23" s="3219">
        <v>1.5773558822680701E-2</v>
      </c>
      <c r="I23" s="3219">
        <v>9.7680530069535094E-3</v>
      </c>
      <c r="J23" s="3219">
        <v>1.39207289565414E-2</v>
      </c>
      <c r="K23" s="3219">
        <v>1.13037180325936E-2</v>
      </c>
      <c r="L23" s="3219">
        <v>4.9457053482681902E-3</v>
      </c>
      <c r="M23" s="3219">
        <v>7.9258838597518408E-3</v>
      </c>
      <c r="N23" s="3219">
        <v>9.9430682741332502E-3</v>
      </c>
      <c r="O23" s="3219">
        <v>1.49462462619345E-2</v>
      </c>
      <c r="P23" s="3219">
        <v>4.1638530441083501E-3</v>
      </c>
      <c r="Q23" s="3219">
        <v>0</v>
      </c>
      <c r="R23" s="3219">
        <v>7.7347043746058899E-3</v>
      </c>
      <c r="S23" s="3219">
        <v>1.53174955812025E-2</v>
      </c>
      <c r="T23" s="3219">
        <v>1.2390548348914E-2</v>
      </c>
      <c r="U23" s="3219">
        <v>1.0286744408765701E-2</v>
      </c>
      <c r="V23" s="3221"/>
      <c r="W23" s="3223"/>
      <c r="X23" s="3225"/>
      <c r="Y23" s="3227"/>
      <c r="Z23" s="3219">
        <v>6.2009366367563002E-3</v>
      </c>
      <c r="AA23" s="3219">
        <v>5.0867995272575496E-3</v>
      </c>
      <c r="AB23" s="3219">
        <v>1.9640101516368899E-2</v>
      </c>
      <c r="AC23" s="3219">
        <v>1.8624405110389899E-2</v>
      </c>
      <c r="AD23" s="3229"/>
      <c r="AE23" s="3219">
        <v>0</v>
      </c>
      <c r="AF23" s="3219">
        <v>0</v>
      </c>
      <c r="AG23" s="3219">
        <v>1.41721054459288E-2</v>
      </c>
      <c r="AH23" s="3219">
        <v>9.2210959884408503E-3</v>
      </c>
      <c r="AI23" s="3219">
        <v>0</v>
      </c>
      <c r="AJ23" s="3219">
        <v>8.9139667867931902E-3</v>
      </c>
      <c r="AK23" s="3219">
        <v>5.3217749188597403E-2</v>
      </c>
      <c r="AL23" s="3219">
        <v>1.32716682518074E-2</v>
      </c>
      <c r="AM23" s="3219">
        <v>3.9288708411497402E-3</v>
      </c>
      <c r="AN23" s="3219">
        <v>8.4256162062153594E-3</v>
      </c>
      <c r="AO23" s="3219">
        <v>1.9893759389789E-2</v>
      </c>
      <c r="AP23" s="3231"/>
      <c r="AQ23" s="3219">
        <v>8.6821549502083296E-3</v>
      </c>
      <c r="AR23" s="3219">
        <v>0</v>
      </c>
      <c r="AS23" s="3219">
        <v>2.6307195547010401E-2</v>
      </c>
      <c r="AT23" s="3219">
        <v>4.7995075598191404E-3</v>
      </c>
      <c r="AU23" s="3219">
        <v>7.6501738340704999E-3</v>
      </c>
      <c r="AV23" s="3219">
        <v>3.31940573340021E-3</v>
      </c>
      <c r="AW23" s="3219">
        <v>2.2118391503390799E-2</v>
      </c>
      <c r="AX23" s="3219">
        <v>0</v>
      </c>
      <c r="AY23" s="3219">
        <v>2.29992605224635E-2</v>
      </c>
      <c r="AZ23" s="3216">
        <v>6.9632787080679799E-3</v>
      </c>
    </row>
    <row r="24" spans="1:52" ht="17" x14ac:dyDescent="0.2">
      <c r="A24" s="3283" t="s">
        <v>161</v>
      </c>
      <c r="B24" s="3218">
        <v>4.4171333062074599E-4</v>
      </c>
      <c r="C24" s="3219">
        <v>0</v>
      </c>
      <c r="D24" s="3219">
        <v>8.1292434389770797E-4</v>
      </c>
      <c r="E24" s="3219">
        <v>0</v>
      </c>
      <c r="F24" s="3219">
        <v>0</v>
      </c>
      <c r="G24" s="3219">
        <v>2.63828855163198E-3</v>
      </c>
      <c r="H24" s="3219">
        <v>0</v>
      </c>
      <c r="I24" s="3219">
        <v>0</v>
      </c>
      <c r="J24" s="3219">
        <v>0</v>
      </c>
      <c r="K24" s="3219">
        <v>1.32488010893415E-3</v>
      </c>
      <c r="L24" s="3219">
        <v>0</v>
      </c>
      <c r="M24" s="3219">
        <v>0</v>
      </c>
      <c r="N24" s="3219">
        <v>0</v>
      </c>
      <c r="O24" s="3219">
        <v>2.1203874765109401E-3</v>
      </c>
      <c r="P24" s="3219">
        <v>0</v>
      </c>
      <c r="Q24" s="3219">
        <v>0</v>
      </c>
      <c r="R24" s="3219">
        <v>7.5856420344925298E-4</v>
      </c>
      <c r="S24" s="3219">
        <v>0</v>
      </c>
      <c r="T24" s="3219">
        <v>0</v>
      </c>
      <c r="U24" s="3219">
        <v>0</v>
      </c>
      <c r="V24" s="3221"/>
      <c r="W24" s="3223"/>
      <c r="X24" s="3225"/>
      <c r="Y24" s="3227"/>
      <c r="Z24" s="3219">
        <v>1.4574692961905401E-3</v>
      </c>
      <c r="AA24" s="3219">
        <v>0</v>
      </c>
      <c r="AB24" s="3219">
        <v>0</v>
      </c>
      <c r="AC24" s="3219">
        <v>0</v>
      </c>
      <c r="AD24" s="3229"/>
      <c r="AE24" s="3219">
        <v>0</v>
      </c>
      <c r="AF24" s="3219">
        <v>0</v>
      </c>
      <c r="AG24" s="3219">
        <v>0</v>
      </c>
      <c r="AH24" s="3219">
        <v>0</v>
      </c>
      <c r="AI24" s="3219">
        <v>0</v>
      </c>
      <c r="AJ24" s="3219">
        <v>6.1451901889106905E-4</v>
      </c>
      <c r="AK24" s="3219">
        <v>0</v>
      </c>
      <c r="AL24" s="3219">
        <v>0</v>
      </c>
      <c r="AM24" s="3219">
        <v>0</v>
      </c>
      <c r="AN24" s="3219">
        <v>0</v>
      </c>
      <c r="AO24" s="3219">
        <v>3.47782464846551E-3</v>
      </c>
      <c r="AP24" s="3231"/>
      <c r="AQ24" s="3219">
        <v>0</v>
      </c>
      <c r="AR24" s="3219">
        <v>0</v>
      </c>
      <c r="AS24" s="3219">
        <v>4.6433843386834697E-3</v>
      </c>
      <c r="AT24" s="3219">
        <v>0</v>
      </c>
      <c r="AU24" s="3219">
        <v>0</v>
      </c>
      <c r="AV24" s="3219">
        <v>0</v>
      </c>
      <c r="AW24" s="3219">
        <v>0</v>
      </c>
      <c r="AX24" s="3219">
        <v>0</v>
      </c>
      <c r="AY24" s="3219">
        <v>0</v>
      </c>
      <c r="AZ24" s="3216">
        <v>4.24670590182417E-3</v>
      </c>
    </row>
    <row r="25" spans="1:52" ht="17" x14ac:dyDescent="0.2">
      <c r="A25" s="3283" t="s">
        <v>162</v>
      </c>
      <c r="B25" s="3218">
        <v>1.9222477687936401E-3</v>
      </c>
      <c r="C25" s="3219">
        <v>2.0005032312821499E-3</v>
      </c>
      <c r="D25" s="3219">
        <v>1.8564827408648001E-3</v>
      </c>
      <c r="E25" s="3219">
        <v>0</v>
      </c>
      <c r="F25" s="3219">
        <v>5.9551710325722101E-3</v>
      </c>
      <c r="G25" s="3219">
        <v>2.1218190442123101E-3</v>
      </c>
      <c r="H25" s="3219">
        <v>0</v>
      </c>
      <c r="I25" s="3219">
        <v>0</v>
      </c>
      <c r="J25" s="3219">
        <v>2.6845455740085698E-3</v>
      </c>
      <c r="K25" s="3219">
        <v>1.06552251257568E-3</v>
      </c>
      <c r="L25" s="3219">
        <v>3.5906074893072501E-3</v>
      </c>
      <c r="M25" s="3219">
        <v>0</v>
      </c>
      <c r="N25" s="3219">
        <v>1.6192397958195201E-3</v>
      </c>
      <c r="O25" s="3219">
        <v>0</v>
      </c>
      <c r="P25" s="3219">
        <v>8.5410788893514004E-3</v>
      </c>
      <c r="Q25" s="3219">
        <v>0</v>
      </c>
      <c r="R25" s="3219">
        <v>1.12227178255565E-3</v>
      </c>
      <c r="S25" s="3219">
        <v>5.2063245754308098E-3</v>
      </c>
      <c r="T25" s="3219">
        <v>0</v>
      </c>
      <c r="U25" s="3219">
        <v>6.06839051321052E-3</v>
      </c>
      <c r="V25" s="3221"/>
      <c r="W25" s="3223"/>
      <c r="X25" s="3225"/>
      <c r="Y25" s="3227"/>
      <c r="Z25" s="3219">
        <v>3.3284359289141498E-3</v>
      </c>
      <c r="AA25" s="3219">
        <v>0</v>
      </c>
      <c r="AB25" s="3219">
        <v>3.2115160094652799E-3</v>
      </c>
      <c r="AC25" s="3219">
        <v>0</v>
      </c>
      <c r="AD25" s="3229"/>
      <c r="AE25" s="3219">
        <v>0</v>
      </c>
      <c r="AF25" s="3219">
        <v>0</v>
      </c>
      <c r="AG25" s="3219">
        <v>0</v>
      </c>
      <c r="AH25" s="3219">
        <v>0</v>
      </c>
      <c r="AI25" s="3219">
        <v>0</v>
      </c>
      <c r="AJ25" s="3219">
        <v>2.6742634443125699E-3</v>
      </c>
      <c r="AK25" s="3219">
        <v>0</v>
      </c>
      <c r="AL25" s="3219">
        <v>5.4898800586285403E-3</v>
      </c>
      <c r="AM25" s="3219">
        <v>0</v>
      </c>
      <c r="AN25" s="3219">
        <v>0</v>
      </c>
      <c r="AO25" s="3219">
        <v>0</v>
      </c>
      <c r="AP25" s="3231"/>
      <c r="AQ25" s="3219">
        <v>1.93314686985295E-3</v>
      </c>
      <c r="AR25" s="3219">
        <v>0</v>
      </c>
      <c r="AS25" s="3219">
        <v>0</v>
      </c>
      <c r="AT25" s="3219">
        <v>8.0081002841344093E-3</v>
      </c>
      <c r="AU25" s="3219">
        <v>0</v>
      </c>
      <c r="AV25" s="3219">
        <v>0</v>
      </c>
      <c r="AW25" s="3219">
        <v>7.2110211647325902E-3</v>
      </c>
      <c r="AX25" s="3219">
        <v>0</v>
      </c>
      <c r="AY25" s="3219">
        <v>0</v>
      </c>
      <c r="AZ25" s="3216">
        <v>3.4153737475324801E-3</v>
      </c>
    </row>
    <row r="26" spans="1:52" ht="17" x14ac:dyDescent="0.2">
      <c r="A26" s="3283" t="s">
        <v>163</v>
      </c>
      <c r="B26" s="3218">
        <v>2.4340073226664798E-2</v>
      </c>
      <c r="C26" s="3219">
        <v>3.8361418858000103E-2</v>
      </c>
      <c r="D26" s="3219">
        <v>1.25566889398469E-2</v>
      </c>
      <c r="E26" s="3219">
        <v>4.9110230570835703E-2</v>
      </c>
      <c r="F26" s="3219">
        <v>2.7503375131659E-2</v>
      </c>
      <c r="G26" s="3219">
        <v>1.6930035912555499E-2</v>
      </c>
      <c r="H26" s="3219">
        <v>2.5302622845843399E-2</v>
      </c>
      <c r="I26" s="3219">
        <v>6.5030025346251496E-3</v>
      </c>
      <c r="J26" s="3219">
        <v>3.2089911142842001E-2</v>
      </c>
      <c r="K26" s="3219">
        <v>2.82167612270087E-2</v>
      </c>
      <c r="L26" s="3219">
        <v>2.0447018966185001E-2</v>
      </c>
      <c r="M26" s="3219">
        <v>1.1371155629745999E-2</v>
      </c>
      <c r="N26" s="3219">
        <v>2.4891444550565699E-2</v>
      </c>
      <c r="O26" s="3219">
        <v>9.0283483489188299E-3</v>
      </c>
      <c r="P26" s="3219">
        <v>5.3407335460894503E-2</v>
      </c>
      <c r="Q26" s="3219">
        <v>2.0172020451963899E-2</v>
      </c>
      <c r="R26" s="3219">
        <v>2.6155570111913402E-2</v>
      </c>
      <c r="S26" s="3219">
        <v>1.93788046579501E-2</v>
      </c>
      <c r="T26" s="3219">
        <v>2.5360000734057E-2</v>
      </c>
      <c r="U26" s="3219">
        <v>2.1685538842882102E-2</v>
      </c>
      <c r="V26" s="3221"/>
      <c r="W26" s="3223"/>
      <c r="X26" s="3225"/>
      <c r="Y26" s="3227"/>
      <c r="Z26" s="3219">
        <v>1.2960312308009401E-2</v>
      </c>
      <c r="AA26" s="3219">
        <v>2.9937434894381599E-2</v>
      </c>
      <c r="AB26" s="3219">
        <v>3.2669349499896201E-2</v>
      </c>
      <c r="AC26" s="3219">
        <v>1.05708288370252E-2</v>
      </c>
      <c r="AD26" s="3229"/>
      <c r="AE26" s="3219">
        <v>2.69571975428066E-2</v>
      </c>
      <c r="AF26" s="3219">
        <v>4.1029584769542701E-2</v>
      </c>
      <c r="AG26" s="3219">
        <v>2.16121256689954E-2</v>
      </c>
      <c r="AH26" s="3219">
        <v>2.8654774293463602E-2</v>
      </c>
      <c r="AI26" s="3219">
        <v>0</v>
      </c>
      <c r="AJ26" s="3219">
        <v>2.36857303673699E-2</v>
      </c>
      <c r="AK26" s="3219">
        <v>2.7494818754154798E-2</v>
      </c>
      <c r="AL26" s="3219">
        <v>1.76102256739297E-2</v>
      </c>
      <c r="AM26" s="3219">
        <v>3.5480509912514203E-2</v>
      </c>
      <c r="AN26" s="3219">
        <v>2.3062707710718701E-2</v>
      </c>
      <c r="AO26" s="3219">
        <v>1.0672876239400201E-2</v>
      </c>
      <c r="AP26" s="3231"/>
      <c r="AQ26" s="3219">
        <v>1.9781597854351799E-2</v>
      </c>
      <c r="AR26" s="3219">
        <v>4.6397496619445103E-2</v>
      </c>
      <c r="AS26" s="3219">
        <v>4.7238826098080298E-2</v>
      </c>
      <c r="AT26" s="3219">
        <v>3.7199157261188102E-2</v>
      </c>
      <c r="AU26" s="3219">
        <v>1.4462208141259701E-2</v>
      </c>
      <c r="AV26" s="3219">
        <v>3.5633983879900299E-2</v>
      </c>
      <c r="AW26" s="3219">
        <v>2.0585009950893501E-2</v>
      </c>
      <c r="AX26" s="3219">
        <v>2.7964708029348501E-2</v>
      </c>
      <c r="AY26" s="3219">
        <v>2.4407197344627599E-2</v>
      </c>
      <c r="AZ26" s="3216">
        <v>1.9590522940265202E-2</v>
      </c>
    </row>
    <row r="27" spans="1:52" ht="17" x14ac:dyDescent="0.2">
      <c r="A27" s="3283" t="s">
        <v>164</v>
      </c>
      <c r="B27" s="3218">
        <v>1.3087167248285599E-3</v>
      </c>
      <c r="C27" s="3219">
        <v>0</v>
      </c>
      <c r="D27" s="3219">
        <v>2.4085478321066601E-3</v>
      </c>
      <c r="E27" s="3219">
        <v>0</v>
      </c>
      <c r="F27" s="3219">
        <v>0</v>
      </c>
      <c r="G27" s="3219">
        <v>0</v>
      </c>
      <c r="H27" s="3219">
        <v>2.1993318868082702E-3</v>
      </c>
      <c r="I27" s="3219">
        <v>4.1386662593693498E-3</v>
      </c>
      <c r="J27" s="3219">
        <v>0</v>
      </c>
      <c r="K27" s="3219">
        <v>2.08593935621945E-3</v>
      </c>
      <c r="L27" s="3219">
        <v>0</v>
      </c>
      <c r="M27" s="3219">
        <v>3.6340484307891201E-3</v>
      </c>
      <c r="N27" s="3219">
        <v>2.1007555923009602E-3</v>
      </c>
      <c r="O27" s="3219">
        <v>0</v>
      </c>
      <c r="P27" s="3219">
        <v>0</v>
      </c>
      <c r="Q27" s="3219">
        <v>0</v>
      </c>
      <c r="R27" s="3219">
        <v>1.7783273098631099E-3</v>
      </c>
      <c r="S27" s="3219">
        <v>1.55701056977866E-3</v>
      </c>
      <c r="T27" s="3219">
        <v>0</v>
      </c>
      <c r="U27" s="3219">
        <v>0</v>
      </c>
      <c r="V27" s="3221"/>
      <c r="W27" s="3223"/>
      <c r="X27" s="3225"/>
      <c r="Y27" s="3227"/>
      <c r="Z27" s="3219">
        <v>2.02352538688661E-3</v>
      </c>
      <c r="AA27" s="3219">
        <v>1.27463660313526E-3</v>
      </c>
      <c r="AB27" s="3219">
        <v>9.6044038348051797E-4</v>
      </c>
      <c r="AC27" s="3219">
        <v>0</v>
      </c>
      <c r="AD27" s="3229"/>
      <c r="AE27" s="3219">
        <v>0</v>
      </c>
      <c r="AF27" s="3219">
        <v>0</v>
      </c>
      <c r="AG27" s="3219">
        <v>0</v>
      </c>
      <c r="AH27" s="3219">
        <v>5.6566616682645196E-3</v>
      </c>
      <c r="AI27" s="3219">
        <v>1.10571874691551E-2</v>
      </c>
      <c r="AJ27" s="3219">
        <v>5.8744971762589597E-4</v>
      </c>
      <c r="AK27" s="3219">
        <v>0</v>
      </c>
      <c r="AL27" s="3219">
        <v>1.7514721652871299E-3</v>
      </c>
      <c r="AM27" s="3219">
        <v>6.9227817348203598E-4</v>
      </c>
      <c r="AN27" s="3219">
        <v>0</v>
      </c>
      <c r="AO27" s="3219">
        <v>3.3246279527364801E-3</v>
      </c>
      <c r="AP27" s="3231"/>
      <c r="AQ27" s="3219">
        <v>1.6145088051023699E-3</v>
      </c>
      <c r="AR27" s="3219">
        <v>0</v>
      </c>
      <c r="AS27" s="3219">
        <v>0</v>
      </c>
      <c r="AT27" s="3219">
        <v>0</v>
      </c>
      <c r="AU27" s="3219">
        <v>1.9669242122778798E-3</v>
      </c>
      <c r="AV27" s="3219">
        <v>1.0408007984665901E-3</v>
      </c>
      <c r="AW27" s="3219">
        <v>2.82212622231179E-3</v>
      </c>
      <c r="AX27" s="3219">
        <v>0</v>
      </c>
      <c r="AY27" s="3219">
        <v>0</v>
      </c>
      <c r="AZ27" s="3216">
        <v>0</v>
      </c>
    </row>
    <row r="28" spans="1:52" ht="17" x14ac:dyDescent="0.2">
      <c r="A28" s="3283" t="s">
        <v>165</v>
      </c>
      <c r="B28" s="3218">
        <v>0.145491546073827</v>
      </c>
      <c r="C28" s="3219">
        <v>0.15510645421563099</v>
      </c>
      <c r="D28" s="3219">
        <v>0.13741128327336199</v>
      </c>
      <c r="E28" s="3219">
        <v>0.24654903266258599</v>
      </c>
      <c r="F28" s="3219">
        <v>0.186497016899972</v>
      </c>
      <c r="G28" s="3219">
        <v>0.145942227902117</v>
      </c>
      <c r="H28" s="3219">
        <v>0.105638699446629</v>
      </c>
      <c r="I28" s="3219">
        <v>5.3458696326286997E-2</v>
      </c>
      <c r="J28" s="3219">
        <v>0.172139033883311</v>
      </c>
      <c r="K28" s="3219">
        <v>0.15365898966862601</v>
      </c>
      <c r="L28" s="3219">
        <v>0.13816683543818101</v>
      </c>
      <c r="M28" s="3219">
        <v>0.101959329768594</v>
      </c>
      <c r="N28" s="3219">
        <v>0.136935660151487</v>
      </c>
      <c r="O28" s="3219">
        <v>0.133432434614526</v>
      </c>
      <c r="P28" s="3219">
        <v>0.157103433390377</v>
      </c>
      <c r="Q28" s="3219">
        <v>0.24920119571268101</v>
      </c>
      <c r="R28" s="3219">
        <v>0.107873334616296</v>
      </c>
      <c r="S28" s="3219">
        <v>0.171891034821853</v>
      </c>
      <c r="T28" s="3219">
        <v>0.21823472640111</v>
      </c>
      <c r="U28" s="3219">
        <v>0.23389104839163999</v>
      </c>
      <c r="V28" s="3221"/>
      <c r="W28" s="3223"/>
      <c r="X28" s="3225"/>
      <c r="Y28" s="3227"/>
      <c r="Z28" s="3219">
        <v>0.21053695675971301</v>
      </c>
      <c r="AA28" s="3219">
        <v>0.122143914078104</v>
      </c>
      <c r="AB28" s="3219">
        <v>0.103372787445175</v>
      </c>
      <c r="AC28" s="3219">
        <v>0.13710458837616801</v>
      </c>
      <c r="AD28" s="3229"/>
      <c r="AE28" s="3219">
        <v>0.136164645186894</v>
      </c>
      <c r="AF28" s="3219">
        <v>0.216642176721277</v>
      </c>
      <c r="AG28" s="3219">
        <v>8.5379259100379995E-2</v>
      </c>
      <c r="AH28" s="3219">
        <v>0.100626302520779</v>
      </c>
      <c r="AI28" s="3219">
        <v>0.18583638264195201</v>
      </c>
      <c r="AJ28" s="3219">
        <v>0.148787653168659</v>
      </c>
      <c r="AK28" s="3219">
        <v>0.107359324287334</v>
      </c>
      <c r="AL28" s="3219">
        <v>0.14628446974641701</v>
      </c>
      <c r="AM28" s="3219">
        <v>0.126939949966105</v>
      </c>
      <c r="AN28" s="3219">
        <v>0.111091549866233</v>
      </c>
      <c r="AO28" s="3219">
        <v>0.21637085856102101</v>
      </c>
      <c r="AP28" s="3231"/>
      <c r="AQ28" s="3219">
        <v>0.12211315622069201</v>
      </c>
      <c r="AR28" s="3219">
        <v>0.22197396087759899</v>
      </c>
      <c r="AS28" s="3219">
        <v>0.181826249924598</v>
      </c>
      <c r="AT28" s="3219">
        <v>0.42538535079672102</v>
      </c>
      <c r="AU28" s="3219">
        <v>0.21169597901947501</v>
      </c>
      <c r="AV28" s="3219">
        <v>0.17368030378718799</v>
      </c>
      <c r="AW28" s="3219">
        <v>0.106594906514413</v>
      </c>
      <c r="AX28" s="3219">
        <v>0.10933968055146601</v>
      </c>
      <c r="AY28" s="3219">
        <v>8.8487852772064293E-2</v>
      </c>
      <c r="AZ28" s="3216">
        <v>0.103912714562644</v>
      </c>
    </row>
    <row r="29" spans="1:52" ht="17" x14ac:dyDescent="0.2">
      <c r="A29" s="3283" t="s">
        <v>166</v>
      </c>
      <c r="B29" s="3218">
        <v>1.29334876812636E-3</v>
      </c>
      <c r="C29" s="3219">
        <v>0</v>
      </c>
      <c r="D29" s="3219">
        <v>2.3802648140197301E-3</v>
      </c>
      <c r="E29" s="3219">
        <v>0</v>
      </c>
      <c r="F29" s="3219">
        <v>0</v>
      </c>
      <c r="G29" s="3219">
        <v>4.0726634383711196E-3</v>
      </c>
      <c r="H29" s="3219">
        <v>0</v>
      </c>
      <c r="I29" s="3219">
        <v>2.85487908412301E-3</v>
      </c>
      <c r="J29" s="3219">
        <v>0</v>
      </c>
      <c r="K29" s="3219">
        <v>0</v>
      </c>
      <c r="L29" s="3219">
        <v>5.0836261557997003E-3</v>
      </c>
      <c r="M29" s="3219">
        <v>0</v>
      </c>
      <c r="N29" s="3219">
        <v>9.8155957545721997E-4</v>
      </c>
      <c r="O29" s="3219">
        <v>3.2731918369673101E-3</v>
      </c>
      <c r="P29" s="3219">
        <v>0</v>
      </c>
      <c r="Q29" s="3219">
        <v>0</v>
      </c>
      <c r="R29" s="3219">
        <v>0</v>
      </c>
      <c r="S29" s="3219">
        <v>3.88613598994973E-3</v>
      </c>
      <c r="T29" s="3219">
        <v>0</v>
      </c>
      <c r="U29" s="3219">
        <v>0</v>
      </c>
      <c r="V29" s="3221"/>
      <c r="W29" s="3223"/>
      <c r="X29" s="3225"/>
      <c r="Y29" s="3227"/>
      <c r="Z29" s="3219">
        <v>0</v>
      </c>
      <c r="AA29" s="3219">
        <v>0</v>
      </c>
      <c r="AB29" s="3219">
        <v>2.1497447598377299E-3</v>
      </c>
      <c r="AC29" s="3219">
        <v>2.10886199377011E-2</v>
      </c>
      <c r="AD29" s="3229"/>
      <c r="AE29" s="3219">
        <v>0</v>
      </c>
      <c r="AF29" s="3219">
        <v>0</v>
      </c>
      <c r="AG29" s="3219">
        <v>0</v>
      </c>
      <c r="AH29" s="3219">
        <v>0</v>
      </c>
      <c r="AI29" s="3219">
        <v>0</v>
      </c>
      <c r="AJ29" s="3219">
        <v>1.79932857121621E-3</v>
      </c>
      <c r="AK29" s="3219">
        <v>0</v>
      </c>
      <c r="AL29" s="3219">
        <v>1.9473778495094E-3</v>
      </c>
      <c r="AM29" s="3219">
        <v>0</v>
      </c>
      <c r="AN29" s="3219">
        <v>5.0066586237548201E-3</v>
      </c>
      <c r="AO29" s="3219">
        <v>0</v>
      </c>
      <c r="AP29" s="3231"/>
      <c r="AQ29" s="3219">
        <v>8.4118496256165498E-4</v>
      </c>
      <c r="AR29" s="3219">
        <v>1.31271725817528E-2</v>
      </c>
      <c r="AS29" s="3219">
        <v>0</v>
      </c>
      <c r="AT29" s="3219">
        <v>0</v>
      </c>
      <c r="AU29" s="3219">
        <v>3.1762047026755299E-3</v>
      </c>
      <c r="AV29" s="3219">
        <v>0</v>
      </c>
      <c r="AW29" s="3219">
        <v>2.8139311902616298E-3</v>
      </c>
      <c r="AX29" s="3219">
        <v>0</v>
      </c>
      <c r="AY29" s="3219">
        <v>0</v>
      </c>
      <c r="AZ29" s="3216">
        <v>0</v>
      </c>
    </row>
    <row r="30" spans="1:52" ht="17" x14ac:dyDescent="0.2">
      <c r="A30" s="3283" t="s">
        <v>167</v>
      </c>
      <c r="B30" s="3218">
        <v>0</v>
      </c>
      <c r="C30" s="3219">
        <v>0</v>
      </c>
      <c r="D30" s="3219">
        <v>0</v>
      </c>
      <c r="E30" s="3219">
        <v>0</v>
      </c>
      <c r="F30" s="3219">
        <v>0</v>
      </c>
      <c r="G30" s="3219">
        <v>0</v>
      </c>
      <c r="H30" s="3219">
        <v>0</v>
      </c>
      <c r="I30" s="3219">
        <v>0</v>
      </c>
      <c r="J30" s="3219">
        <v>0</v>
      </c>
      <c r="K30" s="3219">
        <v>0</v>
      </c>
      <c r="L30" s="3219">
        <v>0</v>
      </c>
      <c r="M30" s="3219">
        <v>0</v>
      </c>
      <c r="N30" s="3219">
        <v>0</v>
      </c>
      <c r="O30" s="3219">
        <v>0</v>
      </c>
      <c r="P30" s="3219">
        <v>0</v>
      </c>
      <c r="Q30" s="3219">
        <v>0</v>
      </c>
      <c r="R30" s="3219">
        <v>0</v>
      </c>
      <c r="S30" s="3219">
        <v>0</v>
      </c>
      <c r="T30" s="3219">
        <v>0</v>
      </c>
      <c r="U30" s="3219">
        <v>0</v>
      </c>
      <c r="V30" s="3221"/>
      <c r="W30" s="3223"/>
      <c r="X30" s="3225"/>
      <c r="Y30" s="3227"/>
      <c r="Z30" s="3219">
        <v>0</v>
      </c>
      <c r="AA30" s="3219">
        <v>0</v>
      </c>
      <c r="AB30" s="3219">
        <v>0</v>
      </c>
      <c r="AC30" s="3219">
        <v>0</v>
      </c>
      <c r="AD30" s="3229"/>
      <c r="AE30" s="3219">
        <v>0</v>
      </c>
      <c r="AF30" s="3219">
        <v>0</v>
      </c>
      <c r="AG30" s="3219">
        <v>0</v>
      </c>
      <c r="AH30" s="3219">
        <v>0</v>
      </c>
      <c r="AI30" s="3219">
        <v>0</v>
      </c>
      <c r="AJ30" s="3219">
        <v>0</v>
      </c>
      <c r="AK30" s="3219">
        <v>0</v>
      </c>
      <c r="AL30" s="3219">
        <v>0</v>
      </c>
      <c r="AM30" s="3219">
        <v>0</v>
      </c>
      <c r="AN30" s="3219">
        <v>0</v>
      </c>
      <c r="AO30" s="3219">
        <v>0</v>
      </c>
      <c r="AP30" s="3231"/>
      <c r="AQ30" s="3219">
        <v>0</v>
      </c>
      <c r="AR30" s="3219">
        <v>0</v>
      </c>
      <c r="AS30" s="3219">
        <v>0</v>
      </c>
      <c r="AT30" s="3219">
        <v>0</v>
      </c>
      <c r="AU30" s="3219">
        <v>0</v>
      </c>
      <c r="AV30" s="3219">
        <v>0</v>
      </c>
      <c r="AW30" s="3219">
        <v>0</v>
      </c>
      <c r="AX30" s="3219">
        <v>0</v>
      </c>
      <c r="AY30" s="3219">
        <v>0</v>
      </c>
      <c r="AZ30" s="3216">
        <v>0</v>
      </c>
    </row>
    <row r="31" spans="1:52" ht="17" x14ac:dyDescent="0.2">
      <c r="A31" s="3283" t="s">
        <v>168</v>
      </c>
      <c r="B31" s="3218">
        <v>0.223988760417315</v>
      </c>
      <c r="C31" s="3219">
        <v>0.22127515686978599</v>
      </c>
      <c r="D31" s="3219">
        <v>0.22626924292187101</v>
      </c>
      <c r="E31" s="3219">
        <v>0.25577113889194097</v>
      </c>
      <c r="F31" s="3219">
        <v>0.23927790981968999</v>
      </c>
      <c r="G31" s="3219">
        <v>0.194994618631982</v>
      </c>
      <c r="H31" s="3219">
        <v>0.20374257442069099</v>
      </c>
      <c r="I31" s="3219">
        <v>0.22179247976010499</v>
      </c>
      <c r="J31" s="3219">
        <v>0.129227759631837</v>
      </c>
      <c r="K31" s="3219">
        <v>0.17553642609188899</v>
      </c>
      <c r="L31" s="3219">
        <v>0.29807304928905998</v>
      </c>
      <c r="M31" s="3219">
        <v>0.34471673534411101</v>
      </c>
      <c r="N31" s="3219">
        <v>0.27133351607217798</v>
      </c>
      <c r="O31" s="3219">
        <v>0.124018762753749</v>
      </c>
      <c r="P31" s="3219">
        <v>0.168913556264743</v>
      </c>
      <c r="Q31" s="3219">
        <v>0.179753756981158</v>
      </c>
      <c r="R31" s="3219">
        <v>0.251125188465882</v>
      </c>
      <c r="S31" s="3219">
        <v>0.18232247936829399</v>
      </c>
      <c r="T31" s="3219">
        <v>0.21942214699991699</v>
      </c>
      <c r="U31" s="3219">
        <v>0.14864402005520799</v>
      </c>
      <c r="V31" s="3221"/>
      <c r="W31" s="3223"/>
      <c r="X31" s="3225"/>
      <c r="Y31" s="3227"/>
      <c r="Z31" s="3219">
        <v>0.36167872083946101</v>
      </c>
      <c r="AA31" s="3219">
        <v>0.23424165294205701</v>
      </c>
      <c r="AB31" s="3219">
        <v>0.113787374452332</v>
      </c>
      <c r="AC31" s="3219">
        <v>3.04742593586106E-2</v>
      </c>
      <c r="AD31" s="3229"/>
      <c r="AE31" s="3219">
        <v>2.936933138213E-2</v>
      </c>
      <c r="AF31" s="3219">
        <v>0.215366868537058</v>
      </c>
      <c r="AG31" s="3219">
        <v>0.229586065490052</v>
      </c>
      <c r="AH31" s="3219">
        <v>0.26105862333625601</v>
      </c>
      <c r="AI31" s="3219">
        <v>0.27379560733070801</v>
      </c>
      <c r="AJ31" s="3219">
        <v>0.21914012483444101</v>
      </c>
      <c r="AK31" s="3219">
        <v>8.7482403315997298E-2</v>
      </c>
      <c r="AL31" s="3219">
        <v>0.25053115870489001</v>
      </c>
      <c r="AM31" s="3219">
        <v>0.21554637494935799</v>
      </c>
      <c r="AN31" s="3219">
        <v>0.28238073070970199</v>
      </c>
      <c r="AO31" s="3219">
        <v>0.12807659211613501</v>
      </c>
      <c r="AP31" s="3231"/>
      <c r="AQ31" s="3219">
        <v>0.24390751164013499</v>
      </c>
      <c r="AR31" s="3219">
        <v>9.2664726829924507E-2</v>
      </c>
      <c r="AS31" s="3219">
        <v>0.124844428944155</v>
      </c>
      <c r="AT31" s="3219">
        <v>0.18647900810177101</v>
      </c>
      <c r="AU31" s="3219">
        <v>0.14671589405031499</v>
      </c>
      <c r="AV31" s="3219">
        <v>0.23016121104786699</v>
      </c>
      <c r="AW31" s="3219">
        <v>0.22475694900777901</v>
      </c>
      <c r="AX31" s="3219">
        <v>0.26515016403777603</v>
      </c>
      <c r="AY31" s="3219">
        <v>0.297643703211179</v>
      </c>
      <c r="AZ31" s="3216">
        <v>0.26333698375446302</v>
      </c>
    </row>
    <row r="32" spans="1:52" ht="17" x14ac:dyDescent="0.2">
      <c r="A32" s="3283" t="s">
        <v>169</v>
      </c>
      <c r="B32" s="3218">
        <v>3.4889219127737202E-3</v>
      </c>
      <c r="C32" s="3219">
        <v>2.6789410419198602E-3</v>
      </c>
      <c r="D32" s="3219">
        <v>4.1696209068069704E-3</v>
      </c>
      <c r="E32" s="3219">
        <v>0</v>
      </c>
      <c r="F32" s="3219">
        <v>9.7062921076813604E-3</v>
      </c>
      <c r="G32" s="3219">
        <v>5.5838587323923704E-3</v>
      </c>
      <c r="H32" s="3219">
        <v>0</v>
      </c>
      <c r="I32" s="3219">
        <v>0</v>
      </c>
      <c r="J32" s="3219">
        <v>3.6691679615688398E-3</v>
      </c>
      <c r="K32" s="3219">
        <v>4.8749732185090697E-3</v>
      </c>
      <c r="L32" s="3219">
        <v>2.5167954878118999E-3</v>
      </c>
      <c r="M32" s="3219">
        <v>1.9561639488169E-3</v>
      </c>
      <c r="N32" s="3219">
        <v>9.7076040851766304E-4</v>
      </c>
      <c r="O32" s="3219">
        <v>1.2260379909352401E-2</v>
      </c>
      <c r="P32" s="3219">
        <v>3.0865054036970201E-3</v>
      </c>
      <c r="Q32" s="3219">
        <v>0</v>
      </c>
      <c r="R32" s="3219">
        <v>2.13818373428573E-3</v>
      </c>
      <c r="S32" s="3219">
        <v>5.8164231159307496E-3</v>
      </c>
      <c r="T32" s="3219">
        <v>0</v>
      </c>
      <c r="U32" s="3219">
        <v>2.0896850881640502E-2</v>
      </c>
      <c r="V32" s="3221"/>
      <c r="W32" s="3223"/>
      <c r="X32" s="3225"/>
      <c r="Y32" s="3227"/>
      <c r="Z32" s="3219">
        <v>5.4801454901260097E-3</v>
      </c>
      <c r="AA32" s="3219">
        <v>2.6962088221895901E-3</v>
      </c>
      <c r="AB32" s="3219">
        <v>1.16055145323998E-3</v>
      </c>
      <c r="AC32" s="3219">
        <v>0</v>
      </c>
      <c r="AD32" s="3229"/>
      <c r="AE32" s="3219">
        <v>0</v>
      </c>
      <c r="AF32" s="3219">
        <v>8.3943293188133098E-3</v>
      </c>
      <c r="AG32" s="3219">
        <v>3.19496363933489E-3</v>
      </c>
      <c r="AH32" s="3219">
        <v>0</v>
      </c>
      <c r="AI32" s="3219">
        <v>0</v>
      </c>
      <c r="AJ32" s="3219">
        <v>3.5532357725129001E-3</v>
      </c>
      <c r="AK32" s="3219">
        <v>0</v>
      </c>
      <c r="AL32" s="3219">
        <v>9.0214567584352891E-3</v>
      </c>
      <c r="AM32" s="3219">
        <v>0</v>
      </c>
      <c r="AN32" s="3219">
        <v>0</v>
      </c>
      <c r="AO32" s="3219">
        <v>2.5991507190637401E-3</v>
      </c>
      <c r="AP32" s="3231"/>
      <c r="AQ32" s="3219">
        <v>2.7949993677686999E-3</v>
      </c>
      <c r="AR32" s="3219">
        <v>7.0867758355811399E-3</v>
      </c>
      <c r="AS32" s="3219">
        <v>9.3893849058461504E-3</v>
      </c>
      <c r="AT32" s="3219">
        <v>0</v>
      </c>
      <c r="AU32" s="3219">
        <v>4.1605885165053296E-3</v>
      </c>
      <c r="AV32" s="3219">
        <v>3.8880518480621799E-3</v>
      </c>
      <c r="AW32" s="3219">
        <v>2.94656930159205E-3</v>
      </c>
      <c r="AX32" s="3219">
        <v>2.59484535654886E-3</v>
      </c>
      <c r="AY32" s="3219">
        <v>0</v>
      </c>
      <c r="AZ32" s="3216">
        <v>5.8142521149508498E-3</v>
      </c>
    </row>
    <row r="33" spans="1:52" ht="17" x14ac:dyDescent="0.2">
      <c r="A33" s="3283" t="s">
        <v>170</v>
      </c>
      <c r="B33" s="3218">
        <v>9.7963798502475104E-3</v>
      </c>
      <c r="C33" s="3219">
        <v>1.7690948394527499E-2</v>
      </c>
      <c r="D33" s="3219">
        <v>3.1618714812374901E-3</v>
      </c>
      <c r="E33" s="3219">
        <v>4.1524728027252197E-2</v>
      </c>
      <c r="F33" s="3219">
        <v>4.2451711679284002E-3</v>
      </c>
      <c r="G33" s="3219">
        <v>4.2542747602021397E-3</v>
      </c>
      <c r="H33" s="3219">
        <v>4.2014728171923003E-3</v>
      </c>
      <c r="I33" s="3219">
        <v>1.77925696775566E-3</v>
      </c>
      <c r="J33" s="3219">
        <v>8.3308157815948202E-3</v>
      </c>
      <c r="K33" s="3219">
        <v>1.8410037040063099E-2</v>
      </c>
      <c r="L33" s="3219">
        <v>6.4089103063656701E-3</v>
      </c>
      <c r="M33" s="3219">
        <v>0</v>
      </c>
      <c r="N33" s="3219">
        <v>1.09682480140914E-2</v>
      </c>
      <c r="O33" s="3219">
        <v>0</v>
      </c>
      <c r="P33" s="3219">
        <v>6.9148821361947497E-3</v>
      </c>
      <c r="Q33" s="3219">
        <v>3.6164194905028403E-2</v>
      </c>
      <c r="R33" s="3219">
        <v>2.8529127358931398E-3</v>
      </c>
      <c r="S33" s="3219">
        <v>0</v>
      </c>
      <c r="T33" s="3219">
        <v>1.4390436572053999E-2</v>
      </c>
      <c r="U33" s="3219">
        <v>4.9651287251422503E-2</v>
      </c>
      <c r="V33" s="3221"/>
      <c r="W33" s="3223"/>
      <c r="X33" s="3225"/>
      <c r="Y33" s="3227"/>
      <c r="Z33" s="3219">
        <v>5.4814512711887503E-3</v>
      </c>
      <c r="AA33" s="3219">
        <v>8.3663706186108897E-3</v>
      </c>
      <c r="AB33" s="3219">
        <v>1.4916274502302001E-2</v>
      </c>
      <c r="AC33" s="3219">
        <v>5.6260798789107697E-3</v>
      </c>
      <c r="AD33" s="3229"/>
      <c r="AE33" s="3219">
        <v>2.3176740994286901E-2</v>
      </c>
      <c r="AF33" s="3219">
        <v>0</v>
      </c>
      <c r="AG33" s="3219">
        <v>0</v>
      </c>
      <c r="AH33" s="3219">
        <v>1.6702311009868399E-2</v>
      </c>
      <c r="AI33" s="3219">
        <v>3.5913859063076399E-3</v>
      </c>
      <c r="AJ33" s="3219">
        <v>1.0611808418350801E-2</v>
      </c>
      <c r="AK33" s="3219">
        <v>4.3087435967622101E-2</v>
      </c>
      <c r="AL33" s="3219">
        <v>7.5566850271734402E-3</v>
      </c>
      <c r="AM33" s="3219">
        <v>1.29804664571001E-2</v>
      </c>
      <c r="AN33" s="3219">
        <v>1.6604436706352001E-2</v>
      </c>
      <c r="AO33" s="3219">
        <v>0</v>
      </c>
      <c r="AP33" s="3231"/>
      <c r="AQ33" s="3219">
        <v>3.0657929018570299E-3</v>
      </c>
      <c r="AR33" s="3219">
        <v>4.3466502417716199E-2</v>
      </c>
      <c r="AS33" s="3219">
        <v>3.8983073175771203E-2</v>
      </c>
      <c r="AT33" s="3219">
        <v>3.5575532027197203E-2</v>
      </c>
      <c r="AU33" s="3219">
        <v>7.9610965617845208E-3</v>
      </c>
      <c r="AV33" s="3219">
        <v>2.2657896667728699E-2</v>
      </c>
      <c r="AW33" s="3219">
        <v>0</v>
      </c>
      <c r="AX33" s="3219">
        <v>7.9063719655085192E-3</v>
      </c>
      <c r="AY33" s="3219">
        <v>0</v>
      </c>
      <c r="AZ33" s="3216">
        <v>1.0903704342521499E-2</v>
      </c>
    </row>
    <row r="34" spans="1:52" ht="17" x14ac:dyDescent="0.2">
      <c r="A34" s="3283" t="s">
        <v>171</v>
      </c>
      <c r="B34" s="3218">
        <v>3.7269273709706702E-2</v>
      </c>
      <c r="C34" s="3219">
        <v>1.7252282090310701E-2</v>
      </c>
      <c r="D34" s="3219">
        <v>5.4091332784424302E-2</v>
      </c>
      <c r="E34" s="3219">
        <v>3.6704604952715901E-2</v>
      </c>
      <c r="F34" s="3219">
        <v>3.3905973569448002E-2</v>
      </c>
      <c r="G34" s="3219">
        <v>2.8960505643739299E-2</v>
      </c>
      <c r="H34" s="3219">
        <v>4.7403812724931702E-2</v>
      </c>
      <c r="I34" s="3219">
        <v>3.9241885026989103E-2</v>
      </c>
      <c r="J34" s="3219">
        <v>6.1591462993344198E-2</v>
      </c>
      <c r="K34" s="3219">
        <v>3.9602183826571102E-2</v>
      </c>
      <c r="L34" s="3219">
        <v>2.5713675366566002E-2</v>
      </c>
      <c r="M34" s="3219">
        <v>1.49966055376832E-2</v>
      </c>
      <c r="N34" s="3219">
        <v>3.27985522340353E-2</v>
      </c>
      <c r="O34" s="3219">
        <v>6.4437996001120795E-2</v>
      </c>
      <c r="P34" s="3219">
        <v>2.3307586759786E-2</v>
      </c>
      <c r="Q34" s="3219">
        <v>1.4964642385590501E-2</v>
      </c>
      <c r="R34" s="3219">
        <v>3.0748298610831899E-2</v>
      </c>
      <c r="S34" s="3219">
        <v>5.4594985538822603E-2</v>
      </c>
      <c r="T34" s="3219">
        <v>1.54423068741935E-2</v>
      </c>
      <c r="U34" s="3219">
        <v>5.7453664582277103E-2</v>
      </c>
      <c r="V34" s="3221"/>
      <c r="W34" s="3223"/>
      <c r="X34" s="3225"/>
      <c r="Y34" s="3227"/>
      <c r="Z34" s="3219">
        <v>8.0159723139593894E-3</v>
      </c>
      <c r="AA34" s="3219">
        <v>2.9062789690137099E-2</v>
      </c>
      <c r="AB34" s="3219">
        <v>5.0925136895217597E-2</v>
      </c>
      <c r="AC34" s="3219">
        <v>5.5765099945534302E-2</v>
      </c>
      <c r="AD34" s="3229"/>
      <c r="AE34" s="3219">
        <v>0.26854883382526801</v>
      </c>
      <c r="AF34" s="3219">
        <v>4.4360217342543397E-2</v>
      </c>
      <c r="AG34" s="3219">
        <v>2.14206193569473E-2</v>
      </c>
      <c r="AH34" s="3219">
        <v>1.7671946399648201E-2</v>
      </c>
      <c r="AI34" s="3219">
        <v>0</v>
      </c>
      <c r="AJ34" s="3219">
        <v>3.6829390177275503E-2</v>
      </c>
      <c r="AK34" s="3219">
        <v>0.16799945254760901</v>
      </c>
      <c r="AL34" s="3219">
        <v>4.6108098119361902E-2</v>
      </c>
      <c r="AM34" s="3219">
        <v>2.25338049694274E-2</v>
      </c>
      <c r="AN34" s="3219">
        <v>3.39173985032407E-2</v>
      </c>
      <c r="AO34" s="3219">
        <v>6.3695031597467602E-2</v>
      </c>
      <c r="AP34" s="3231"/>
      <c r="AQ34" s="3219">
        <v>2.5059142512095001E-2</v>
      </c>
      <c r="AR34" s="3219">
        <v>0.22827913825938601</v>
      </c>
      <c r="AS34" s="3219">
        <v>5.0145361434463902E-2</v>
      </c>
      <c r="AT34" s="3219">
        <v>1.8411493839293799E-2</v>
      </c>
      <c r="AU34" s="3219">
        <v>8.5657368069833498E-2</v>
      </c>
      <c r="AV34" s="3219">
        <v>2.6903770905220298E-2</v>
      </c>
      <c r="AW34" s="3219">
        <v>2.5244340950969699E-2</v>
      </c>
      <c r="AX34" s="3219">
        <v>1.29405274923995E-2</v>
      </c>
      <c r="AY34" s="3219">
        <v>2.0100828161577201E-2</v>
      </c>
      <c r="AZ34" s="3216">
        <v>3.0699682368973202E-2</v>
      </c>
    </row>
    <row r="35" spans="1:52" ht="17" x14ac:dyDescent="0.2">
      <c r="A35" s="3284" t="s">
        <v>68</v>
      </c>
      <c r="B35" s="3282">
        <v>1517</v>
      </c>
      <c r="C35" s="3232">
        <v>658</v>
      </c>
      <c r="D35" s="3233">
        <v>859</v>
      </c>
      <c r="E35" s="3234">
        <v>253</v>
      </c>
      <c r="F35" s="3235">
        <v>373</v>
      </c>
      <c r="G35" s="3236">
        <v>241</v>
      </c>
      <c r="H35" s="3237">
        <v>296</v>
      </c>
      <c r="I35" s="3238">
        <v>354</v>
      </c>
      <c r="J35" s="3239">
        <v>242</v>
      </c>
      <c r="K35" s="3240">
        <v>572</v>
      </c>
      <c r="L35" s="3241">
        <v>426</v>
      </c>
      <c r="M35" s="3242">
        <v>277</v>
      </c>
      <c r="N35" s="3243">
        <v>1040</v>
      </c>
      <c r="O35" s="3244">
        <v>236</v>
      </c>
      <c r="P35" s="3245">
        <v>147</v>
      </c>
      <c r="Q35" s="3246">
        <v>93</v>
      </c>
      <c r="R35" s="3247">
        <v>868</v>
      </c>
      <c r="S35" s="3248">
        <v>262</v>
      </c>
      <c r="T35" s="3249">
        <v>257</v>
      </c>
      <c r="U35" s="3250">
        <v>89</v>
      </c>
      <c r="V35" s="3251">
        <v>18</v>
      </c>
      <c r="W35" s="3252">
        <v>9</v>
      </c>
      <c r="X35" s="3253">
        <v>6</v>
      </c>
      <c r="Y35" s="3254">
        <v>8</v>
      </c>
      <c r="Z35" s="3255">
        <v>470</v>
      </c>
      <c r="AA35" s="3256">
        <v>510</v>
      </c>
      <c r="AB35" s="3257">
        <v>422</v>
      </c>
      <c r="AC35" s="3258">
        <v>52</v>
      </c>
      <c r="AD35" s="3259">
        <v>20</v>
      </c>
      <c r="AE35" s="3260">
        <v>43</v>
      </c>
      <c r="AF35" s="3261">
        <v>114</v>
      </c>
      <c r="AG35" s="3262">
        <v>168</v>
      </c>
      <c r="AH35" s="3263">
        <v>79</v>
      </c>
      <c r="AI35" s="3264">
        <v>80</v>
      </c>
      <c r="AJ35" s="3265">
        <v>1067</v>
      </c>
      <c r="AK35" s="3266">
        <v>43</v>
      </c>
      <c r="AL35" s="3267">
        <v>506</v>
      </c>
      <c r="AM35" s="3268">
        <v>611</v>
      </c>
      <c r="AN35" s="3269">
        <v>189</v>
      </c>
      <c r="AO35" s="3270">
        <v>201</v>
      </c>
      <c r="AP35" s="3271">
        <v>10</v>
      </c>
      <c r="AQ35" s="3272">
        <v>1197</v>
      </c>
      <c r="AR35" s="3273">
        <v>61</v>
      </c>
      <c r="AS35" s="3274">
        <v>143</v>
      </c>
      <c r="AT35" s="3275">
        <v>112</v>
      </c>
      <c r="AU35" s="3276">
        <v>295</v>
      </c>
      <c r="AV35" s="3277">
        <v>407</v>
      </c>
      <c r="AW35" s="3278">
        <v>338</v>
      </c>
      <c r="AX35" s="3279">
        <v>202</v>
      </c>
      <c r="AY35" s="3280">
        <v>118</v>
      </c>
      <c r="AZ35" s="3281">
        <v>157</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Z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177</v>
      </c>
    </row>
    <row r="8" spans="1:52" ht="17" x14ac:dyDescent="0.2">
      <c r="A8" s="99" t="s">
        <v>176</v>
      </c>
    </row>
    <row r="9" spans="1:52" ht="34" x14ac:dyDescent="0.2">
      <c r="A9" s="3396" t="s">
        <v>178</v>
      </c>
      <c r="B9" s="3330">
        <v>0.33652035123947799</v>
      </c>
      <c r="C9" s="3285">
        <v>0.37000460113206002</v>
      </c>
      <c r="D9" s="3286">
        <v>0.30823557056378298</v>
      </c>
      <c r="E9" s="3287">
        <v>0.26233897322994598</v>
      </c>
      <c r="F9" s="3288">
        <v>0.30801048756259197</v>
      </c>
      <c r="G9" s="3289">
        <v>0.40808085060080401</v>
      </c>
      <c r="H9" s="3290">
        <v>0.34904420347294701</v>
      </c>
      <c r="I9" s="3291">
        <v>0.36188980959946798</v>
      </c>
      <c r="J9" s="3292">
        <v>0.34809628896147399</v>
      </c>
      <c r="K9" s="3293">
        <v>0.30892323011131501</v>
      </c>
      <c r="L9" s="3294">
        <v>0.320244748481471</v>
      </c>
      <c r="M9" s="3295">
        <v>0.39878698293075998</v>
      </c>
      <c r="N9" s="3296">
        <v>0.31587093220010498</v>
      </c>
      <c r="O9" s="3297">
        <v>0.42732252970419798</v>
      </c>
      <c r="P9" s="3298">
        <v>0.33064673093998298</v>
      </c>
      <c r="Q9" s="3299">
        <v>0.25465955760346898</v>
      </c>
      <c r="R9" s="3300">
        <v>0.36605640868578199</v>
      </c>
      <c r="S9" s="3301">
        <v>0.32650744284162497</v>
      </c>
      <c r="T9" s="3302">
        <v>0.31745796063953002</v>
      </c>
      <c r="U9" s="3303">
        <v>0.153171989052619</v>
      </c>
      <c r="V9" s="3333"/>
      <c r="W9" s="3335"/>
      <c r="X9" s="3337"/>
      <c r="Y9" s="3339"/>
      <c r="Z9" s="3304">
        <v>0.25825089904577597</v>
      </c>
      <c r="AA9" s="3305">
        <v>0.36241136757526099</v>
      </c>
      <c r="AB9" s="3306">
        <v>0.38297086804851799</v>
      </c>
      <c r="AC9" s="3307">
        <v>0.33583290665154403</v>
      </c>
      <c r="AD9" s="3341"/>
      <c r="AE9" s="3308">
        <v>0.290551545667254</v>
      </c>
      <c r="AF9" s="3309">
        <v>0.36229555473159503</v>
      </c>
      <c r="AG9" s="3310">
        <v>0.395732061609192</v>
      </c>
      <c r="AH9" s="3311">
        <v>0.34565589688542198</v>
      </c>
      <c r="AI9" s="3312">
        <v>0.35958097326558103</v>
      </c>
      <c r="AJ9" s="3313">
        <v>0.32619615911943001</v>
      </c>
      <c r="AK9" s="3314">
        <v>0.32018487359161701</v>
      </c>
      <c r="AL9" s="3315">
        <v>0.33134747783797802</v>
      </c>
      <c r="AM9" s="3316">
        <v>0.33509196961052301</v>
      </c>
      <c r="AN9" s="3317">
        <v>0.33964690901412198</v>
      </c>
      <c r="AO9" s="3318">
        <v>0.35120012827105501</v>
      </c>
      <c r="AP9" s="3343"/>
      <c r="AQ9" s="3319">
        <v>0.36027298575418198</v>
      </c>
      <c r="AR9" s="3320">
        <v>0.148271492187555</v>
      </c>
      <c r="AS9" s="3321">
        <v>0.31360922839011701</v>
      </c>
      <c r="AT9" s="3322">
        <v>0.15842835456287799</v>
      </c>
      <c r="AU9" s="3323">
        <v>0.30540599490070502</v>
      </c>
      <c r="AV9" s="3324">
        <v>0.291671393169949</v>
      </c>
      <c r="AW9" s="3325">
        <v>0.390179741334437</v>
      </c>
      <c r="AX9" s="3326">
        <v>0.372905741905798</v>
      </c>
      <c r="AY9" s="3327">
        <v>0.463683485859822</v>
      </c>
      <c r="AZ9" s="3328">
        <v>0.26687421241925902</v>
      </c>
    </row>
    <row r="10" spans="1:52" ht="34" x14ac:dyDescent="0.2">
      <c r="A10" s="3396" t="s">
        <v>179</v>
      </c>
      <c r="B10" s="3331">
        <v>0.45581982525764603</v>
      </c>
      <c r="C10" s="3332">
        <v>0.490083615367291</v>
      </c>
      <c r="D10" s="3332">
        <v>0.42687655218214399</v>
      </c>
      <c r="E10" s="3332">
        <v>0.57877980695472497</v>
      </c>
      <c r="F10" s="3332">
        <v>0.45454918415198298</v>
      </c>
      <c r="G10" s="3332">
        <v>0.39815998087466598</v>
      </c>
      <c r="H10" s="3332">
        <v>0.44299463791963201</v>
      </c>
      <c r="I10" s="3332">
        <v>0.41918386358273202</v>
      </c>
      <c r="J10" s="3332">
        <v>0.40534828139104401</v>
      </c>
      <c r="K10" s="3332">
        <v>0.49542879584890398</v>
      </c>
      <c r="L10" s="3332">
        <v>0.490106293110109</v>
      </c>
      <c r="M10" s="3332">
        <v>0.39866464940109297</v>
      </c>
      <c r="N10" s="3332">
        <v>0.49289994868068998</v>
      </c>
      <c r="O10" s="3332">
        <v>0.32194988287930598</v>
      </c>
      <c r="P10" s="3332">
        <v>0.453742304904656</v>
      </c>
      <c r="Q10" s="3332">
        <v>0.52754440214902198</v>
      </c>
      <c r="R10" s="3332">
        <v>0.440807709889878</v>
      </c>
      <c r="S10" s="3332">
        <v>0.40615431865164497</v>
      </c>
      <c r="T10" s="3332">
        <v>0.49628675602698302</v>
      </c>
      <c r="U10" s="3332">
        <v>0.64892191469998906</v>
      </c>
      <c r="V10" s="3334"/>
      <c r="W10" s="3336"/>
      <c r="X10" s="3338"/>
      <c r="Y10" s="3340"/>
      <c r="Z10" s="3332">
        <v>0.60673122447771799</v>
      </c>
      <c r="AA10" s="3332">
        <v>0.43942961367595201</v>
      </c>
      <c r="AB10" s="3332">
        <v>0.34652648351804699</v>
      </c>
      <c r="AC10" s="3332">
        <v>0.4582725609271</v>
      </c>
      <c r="AD10" s="3342"/>
      <c r="AE10" s="3332">
        <v>0.279313523658341</v>
      </c>
      <c r="AF10" s="3332">
        <v>0.47867085971152201</v>
      </c>
      <c r="AG10" s="3332">
        <v>0.466048585026972</v>
      </c>
      <c r="AH10" s="3332">
        <v>0.57821679954768601</v>
      </c>
      <c r="AI10" s="3332">
        <v>0.47656977456323601</v>
      </c>
      <c r="AJ10" s="3332">
        <v>0.44751512631381002</v>
      </c>
      <c r="AK10" s="3332">
        <v>0.39398521863219099</v>
      </c>
      <c r="AL10" s="3332">
        <v>0.440372382918715</v>
      </c>
      <c r="AM10" s="3332">
        <v>0.46488090472159499</v>
      </c>
      <c r="AN10" s="3332">
        <v>0.497397782996432</v>
      </c>
      <c r="AO10" s="3332">
        <v>0.43178102179933397</v>
      </c>
      <c r="AP10" s="3344"/>
      <c r="AQ10" s="3332">
        <v>0.43056343549043002</v>
      </c>
      <c r="AR10" s="3332">
        <v>0.58600202479309604</v>
      </c>
      <c r="AS10" s="3332">
        <v>0.45548179468782402</v>
      </c>
      <c r="AT10" s="3332">
        <v>0.75634470217925598</v>
      </c>
      <c r="AU10" s="3332">
        <v>0.45224583330342999</v>
      </c>
      <c r="AV10" s="3332">
        <v>0.52472056995882799</v>
      </c>
      <c r="AW10" s="3332">
        <v>0.392975461342364</v>
      </c>
      <c r="AX10" s="3332">
        <v>0.43980318885334402</v>
      </c>
      <c r="AY10" s="3332">
        <v>0.393837923923474</v>
      </c>
      <c r="AZ10" s="3329">
        <v>0.48307700635603601</v>
      </c>
    </row>
    <row r="11" spans="1:52" ht="17" x14ac:dyDescent="0.2">
      <c r="A11" s="3396" t="s">
        <v>180</v>
      </c>
      <c r="B11" s="3331">
        <v>0.20765982350287601</v>
      </c>
      <c r="C11" s="3332">
        <v>0.13991178350064901</v>
      </c>
      <c r="D11" s="3332">
        <v>0.26488787725407298</v>
      </c>
      <c r="E11" s="3332">
        <v>0.15888121981532899</v>
      </c>
      <c r="F11" s="3332">
        <v>0.237440328285425</v>
      </c>
      <c r="G11" s="3332">
        <v>0.19375916852453001</v>
      </c>
      <c r="H11" s="3332">
        <v>0.20796115860742101</v>
      </c>
      <c r="I11" s="3332">
        <v>0.218926326817799</v>
      </c>
      <c r="J11" s="3332">
        <v>0.24655542964748201</v>
      </c>
      <c r="K11" s="3332">
        <v>0.19564797403978099</v>
      </c>
      <c r="L11" s="3332">
        <v>0.189648958408419</v>
      </c>
      <c r="M11" s="3332">
        <v>0.20254836766814699</v>
      </c>
      <c r="N11" s="3332">
        <v>0.19122911911920501</v>
      </c>
      <c r="O11" s="3332">
        <v>0.25072758741649598</v>
      </c>
      <c r="P11" s="3332">
        <v>0.21561096415536099</v>
      </c>
      <c r="Q11" s="3332">
        <v>0.21779604024750901</v>
      </c>
      <c r="R11" s="3332">
        <v>0.19313588142433999</v>
      </c>
      <c r="S11" s="3332">
        <v>0.26733823850673</v>
      </c>
      <c r="T11" s="3332">
        <v>0.18625528333348601</v>
      </c>
      <c r="U11" s="3332">
        <v>0.197906096247392</v>
      </c>
      <c r="V11" s="3334"/>
      <c r="W11" s="3336"/>
      <c r="X11" s="3338"/>
      <c r="Y11" s="3340"/>
      <c r="Z11" s="3332">
        <v>0.13501787647650601</v>
      </c>
      <c r="AA11" s="3332">
        <v>0.198159018748788</v>
      </c>
      <c r="AB11" s="3332">
        <v>0.27050264843343502</v>
      </c>
      <c r="AC11" s="3332">
        <v>0.205894532421356</v>
      </c>
      <c r="AD11" s="3342"/>
      <c r="AE11" s="3332">
        <v>0.430134930674405</v>
      </c>
      <c r="AF11" s="3332">
        <v>0.15903358555688299</v>
      </c>
      <c r="AG11" s="3332">
        <v>0.13821935336383501</v>
      </c>
      <c r="AH11" s="3332">
        <v>7.6127303566892596E-2</v>
      </c>
      <c r="AI11" s="3332">
        <v>0.16384925217118301</v>
      </c>
      <c r="AJ11" s="3332">
        <v>0.22628871456676</v>
      </c>
      <c r="AK11" s="3332">
        <v>0.28582990777619199</v>
      </c>
      <c r="AL11" s="3332">
        <v>0.22828013924330701</v>
      </c>
      <c r="AM11" s="3332">
        <v>0.200027125667881</v>
      </c>
      <c r="AN11" s="3332">
        <v>0.16295530798944599</v>
      </c>
      <c r="AO11" s="3332">
        <v>0.21701884992961201</v>
      </c>
      <c r="AP11" s="3344"/>
      <c r="AQ11" s="3332">
        <v>0.20916357875538799</v>
      </c>
      <c r="AR11" s="3332">
        <v>0.26572648301934898</v>
      </c>
      <c r="AS11" s="3332">
        <v>0.230908976922059</v>
      </c>
      <c r="AT11" s="3332">
        <v>8.5226943257866505E-2</v>
      </c>
      <c r="AU11" s="3332">
        <v>0.24234817179586499</v>
      </c>
      <c r="AV11" s="3332">
        <v>0.18360803687122301</v>
      </c>
      <c r="AW11" s="3332">
        <v>0.216844797323199</v>
      </c>
      <c r="AX11" s="3332">
        <v>0.187291069240859</v>
      </c>
      <c r="AY11" s="3332">
        <v>0.142478590216703</v>
      </c>
      <c r="AZ11" s="3329">
        <v>0.25004878122470497</v>
      </c>
    </row>
    <row r="12" spans="1:52" ht="17" x14ac:dyDescent="0.2">
      <c r="A12" s="3397" t="s">
        <v>68</v>
      </c>
      <c r="B12" s="3395">
        <v>1516</v>
      </c>
      <c r="C12" s="3345">
        <v>659</v>
      </c>
      <c r="D12" s="3346">
        <v>857</v>
      </c>
      <c r="E12" s="3347">
        <v>254</v>
      </c>
      <c r="F12" s="3348">
        <v>374</v>
      </c>
      <c r="G12" s="3349">
        <v>239</v>
      </c>
      <c r="H12" s="3350">
        <v>296</v>
      </c>
      <c r="I12" s="3351">
        <v>353</v>
      </c>
      <c r="J12" s="3352">
        <v>242</v>
      </c>
      <c r="K12" s="3353">
        <v>571</v>
      </c>
      <c r="L12" s="3354">
        <v>426</v>
      </c>
      <c r="M12" s="3355">
        <v>277</v>
      </c>
      <c r="N12" s="3356">
        <v>1042</v>
      </c>
      <c r="O12" s="3357">
        <v>233</v>
      </c>
      <c r="P12" s="3358">
        <v>147</v>
      </c>
      <c r="Q12" s="3359">
        <v>93</v>
      </c>
      <c r="R12" s="3360">
        <v>867</v>
      </c>
      <c r="S12" s="3361">
        <v>261</v>
      </c>
      <c r="T12" s="3362">
        <v>257</v>
      </c>
      <c r="U12" s="3363">
        <v>90</v>
      </c>
      <c r="V12" s="3364">
        <v>18</v>
      </c>
      <c r="W12" s="3365">
        <v>9</v>
      </c>
      <c r="X12" s="3366">
        <v>6</v>
      </c>
      <c r="Y12" s="3367">
        <v>8</v>
      </c>
      <c r="Z12" s="3368">
        <v>471</v>
      </c>
      <c r="AA12" s="3369">
        <v>510</v>
      </c>
      <c r="AB12" s="3370">
        <v>420</v>
      </c>
      <c r="AC12" s="3371">
        <v>52</v>
      </c>
      <c r="AD12" s="3372">
        <v>20</v>
      </c>
      <c r="AE12" s="3373">
        <v>43</v>
      </c>
      <c r="AF12" s="3374">
        <v>114</v>
      </c>
      <c r="AG12" s="3375">
        <v>169</v>
      </c>
      <c r="AH12" s="3376">
        <v>79</v>
      </c>
      <c r="AI12" s="3377">
        <v>80</v>
      </c>
      <c r="AJ12" s="3378">
        <v>1064</v>
      </c>
      <c r="AK12" s="3379">
        <v>44</v>
      </c>
      <c r="AL12" s="3380">
        <v>504</v>
      </c>
      <c r="AM12" s="3381">
        <v>610</v>
      </c>
      <c r="AN12" s="3382">
        <v>191</v>
      </c>
      <c r="AO12" s="3383">
        <v>201</v>
      </c>
      <c r="AP12" s="3384">
        <v>10</v>
      </c>
      <c r="AQ12" s="3385">
        <v>1197</v>
      </c>
      <c r="AR12" s="3386">
        <v>61</v>
      </c>
      <c r="AS12" s="3387">
        <v>142</v>
      </c>
      <c r="AT12" s="3388">
        <v>112</v>
      </c>
      <c r="AU12" s="3389">
        <v>292</v>
      </c>
      <c r="AV12" s="3390">
        <v>409</v>
      </c>
      <c r="AW12" s="3391">
        <v>338</v>
      </c>
      <c r="AX12" s="3392">
        <v>201</v>
      </c>
      <c r="AY12" s="3393">
        <v>118</v>
      </c>
      <c r="AZ12" s="3394">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182</v>
      </c>
    </row>
    <row r="8" spans="1:52" ht="34" x14ac:dyDescent="0.2">
      <c r="A8" s="99" t="s">
        <v>181</v>
      </c>
    </row>
    <row r="9" spans="1:52" ht="17" x14ac:dyDescent="0.2">
      <c r="A9" s="3509" t="s">
        <v>183</v>
      </c>
      <c r="B9" s="3443">
        <v>0.343392285719887</v>
      </c>
      <c r="C9" s="3398">
        <v>0.39911107190596801</v>
      </c>
      <c r="D9" s="3399">
        <v>0.29659050088167599</v>
      </c>
      <c r="E9" s="3400">
        <v>0.36654520031702598</v>
      </c>
      <c r="F9" s="3401">
        <v>0.345201803148385</v>
      </c>
      <c r="G9" s="3402">
        <v>0.36368396005654002</v>
      </c>
      <c r="H9" s="3403">
        <v>0.330927006708232</v>
      </c>
      <c r="I9" s="3404">
        <v>0.318829843394213</v>
      </c>
      <c r="J9" s="3405">
        <v>0.35288930956558801</v>
      </c>
      <c r="K9" s="3406">
        <v>0.33609777128656398</v>
      </c>
      <c r="L9" s="3407">
        <v>0.34640284511195502</v>
      </c>
      <c r="M9" s="3408">
        <v>0.33963419345551998</v>
      </c>
      <c r="N9" s="3409">
        <v>0.33664844246473902</v>
      </c>
      <c r="O9" s="3410">
        <v>0.329860666909506</v>
      </c>
      <c r="P9" s="3411">
        <v>0.38442187018780599</v>
      </c>
      <c r="Q9" s="3412">
        <v>0.387354408223613</v>
      </c>
      <c r="R9" s="3413">
        <v>0.39444852151090698</v>
      </c>
      <c r="S9" s="3414">
        <v>0.22720337392076101</v>
      </c>
      <c r="T9" s="3415">
        <v>0.36418694429591802</v>
      </c>
      <c r="U9" s="3416">
        <v>0.201814146702327</v>
      </c>
      <c r="V9" s="3446"/>
      <c r="W9" s="3448"/>
      <c r="X9" s="3450"/>
      <c r="Y9" s="3452"/>
      <c r="Z9" s="3417">
        <v>0.47219502838862598</v>
      </c>
      <c r="AA9" s="3418">
        <v>0.32304579513784198</v>
      </c>
      <c r="AB9" s="3419">
        <v>0.26347384344045899</v>
      </c>
      <c r="AC9" s="3420">
        <v>0.12534245038421801</v>
      </c>
      <c r="AD9" s="3454"/>
      <c r="AE9" s="3421">
        <v>0.209641346346368</v>
      </c>
      <c r="AF9" s="3422">
        <v>0.37133029672533702</v>
      </c>
      <c r="AG9" s="3423">
        <v>0.34643772931788203</v>
      </c>
      <c r="AH9" s="3424">
        <v>0.375595779491256</v>
      </c>
      <c r="AI9" s="3425">
        <v>0.36607757631397703</v>
      </c>
      <c r="AJ9" s="3426">
        <v>0.34260200749949299</v>
      </c>
      <c r="AK9" s="3427">
        <v>0.320652431288587</v>
      </c>
      <c r="AL9" s="3428">
        <v>0.358556962219093</v>
      </c>
      <c r="AM9" s="3429">
        <v>0.34873539270906001</v>
      </c>
      <c r="AN9" s="3430">
        <v>0.31398618163207598</v>
      </c>
      <c r="AO9" s="3431">
        <v>0.31991138180079598</v>
      </c>
      <c r="AP9" s="3456"/>
      <c r="AQ9" s="3432">
        <v>0.35644287490946203</v>
      </c>
      <c r="AR9" s="3433">
        <v>0.22711382027483401</v>
      </c>
      <c r="AS9" s="3434">
        <v>0.228469636268089</v>
      </c>
      <c r="AT9" s="3435">
        <v>0.47873601072901101</v>
      </c>
      <c r="AU9" s="3436">
        <v>0.33504922030912698</v>
      </c>
      <c r="AV9" s="3437">
        <v>0.34498551014189199</v>
      </c>
      <c r="AW9" s="3438">
        <v>0.324469935023108</v>
      </c>
      <c r="AX9" s="3439">
        <v>0.35338392077689601</v>
      </c>
      <c r="AY9" s="3440">
        <v>0.41548428676814603</v>
      </c>
      <c r="AZ9" s="3441">
        <v>0.33177920496567098</v>
      </c>
    </row>
    <row r="10" spans="1:52" ht="17" x14ac:dyDescent="0.2">
      <c r="A10" s="3509" t="s">
        <v>184</v>
      </c>
      <c r="B10" s="3444">
        <v>0.48245612461238002</v>
      </c>
      <c r="C10" s="3445">
        <v>0.43974196223001799</v>
      </c>
      <c r="D10" s="3445">
        <v>0.51833449121368103</v>
      </c>
      <c r="E10" s="3445">
        <v>0.52180738977666397</v>
      </c>
      <c r="F10" s="3445">
        <v>0.50159096869452602</v>
      </c>
      <c r="G10" s="3445">
        <v>0.45503524283915597</v>
      </c>
      <c r="H10" s="3445">
        <v>0.474985137801474</v>
      </c>
      <c r="I10" s="3445">
        <v>0.45745301221196799</v>
      </c>
      <c r="J10" s="3445">
        <v>0.45530590687184203</v>
      </c>
      <c r="K10" s="3445">
        <v>0.49185943881936101</v>
      </c>
      <c r="L10" s="3445">
        <v>0.483336352958816</v>
      </c>
      <c r="M10" s="3445">
        <v>0.50142669494300895</v>
      </c>
      <c r="N10" s="3445">
        <v>0.49408417002903898</v>
      </c>
      <c r="O10" s="3445">
        <v>0.45230731470241903</v>
      </c>
      <c r="P10" s="3445">
        <v>0.48732373677119301</v>
      </c>
      <c r="Q10" s="3445">
        <v>0.45277110731403097</v>
      </c>
      <c r="R10" s="3445">
        <v>0.467769646506907</v>
      </c>
      <c r="S10" s="3445">
        <v>0.53824276224591805</v>
      </c>
      <c r="T10" s="3445">
        <v>0.48879186731586199</v>
      </c>
      <c r="U10" s="3445">
        <v>0.53264212143629397</v>
      </c>
      <c r="V10" s="3447"/>
      <c r="W10" s="3449"/>
      <c r="X10" s="3451"/>
      <c r="Y10" s="3453"/>
      <c r="Z10" s="3445">
        <v>0.42776825993601902</v>
      </c>
      <c r="AA10" s="3445">
        <v>0.53860544169762103</v>
      </c>
      <c r="AB10" s="3445">
        <v>0.48573526425439401</v>
      </c>
      <c r="AC10" s="3445">
        <v>0.475409869506769</v>
      </c>
      <c r="AD10" s="3455"/>
      <c r="AE10" s="3445">
        <v>0.54824081213603204</v>
      </c>
      <c r="AF10" s="3445">
        <v>0.45765525126994</v>
      </c>
      <c r="AG10" s="3445">
        <v>0.43559109328547702</v>
      </c>
      <c r="AH10" s="3445">
        <v>0.45527795759279099</v>
      </c>
      <c r="AI10" s="3445">
        <v>0.42316753101732502</v>
      </c>
      <c r="AJ10" s="3445">
        <v>0.49420373965339698</v>
      </c>
      <c r="AK10" s="3445">
        <v>0.45685394322631501</v>
      </c>
      <c r="AL10" s="3445">
        <v>0.46315194262445702</v>
      </c>
      <c r="AM10" s="3445">
        <v>0.48384806027477001</v>
      </c>
      <c r="AN10" s="3445">
        <v>0.56482538485366796</v>
      </c>
      <c r="AO10" s="3445">
        <v>0.45665979835075798</v>
      </c>
      <c r="AP10" s="3457"/>
      <c r="AQ10" s="3445">
        <v>0.48564683184860602</v>
      </c>
      <c r="AR10" s="3445">
        <v>0.36613639742582199</v>
      </c>
      <c r="AS10" s="3445">
        <v>0.55355538478055699</v>
      </c>
      <c r="AT10" s="3445">
        <v>0.37583058392521801</v>
      </c>
      <c r="AU10" s="3445">
        <v>0.50941814824156295</v>
      </c>
      <c r="AV10" s="3445">
        <v>0.473054262298721</v>
      </c>
      <c r="AW10" s="3445">
        <v>0.52907489364411897</v>
      </c>
      <c r="AX10" s="3445">
        <v>0.46391946428980702</v>
      </c>
      <c r="AY10" s="3445">
        <v>0.37361902791993801</v>
      </c>
      <c r="AZ10" s="3442">
        <v>0.45449837272735999</v>
      </c>
    </row>
    <row r="11" spans="1:52" ht="17" x14ac:dyDescent="0.2">
      <c r="A11" s="3509" t="s">
        <v>185</v>
      </c>
      <c r="B11" s="3444">
        <v>0.12634044994928101</v>
      </c>
      <c r="C11" s="3445">
        <v>0.10575024451054001</v>
      </c>
      <c r="D11" s="3445">
        <v>0.14363548508339499</v>
      </c>
      <c r="E11" s="3445">
        <v>7.7474958835037702E-2</v>
      </c>
      <c r="F11" s="3445">
        <v>0.112637905429203</v>
      </c>
      <c r="G11" s="3445">
        <v>0.128532359907154</v>
      </c>
      <c r="H11" s="3445">
        <v>0.12610376479039601</v>
      </c>
      <c r="I11" s="3445">
        <v>0.17866392399897299</v>
      </c>
      <c r="J11" s="3445">
        <v>0.13088913826915899</v>
      </c>
      <c r="K11" s="3445">
        <v>0.12472595252063901</v>
      </c>
      <c r="L11" s="3445">
        <v>0.12946566165200599</v>
      </c>
      <c r="M11" s="3445">
        <v>0.118308016280207</v>
      </c>
      <c r="N11" s="3445">
        <v>0.12510525676294201</v>
      </c>
      <c r="O11" s="3445">
        <v>0.14439397771673201</v>
      </c>
      <c r="P11" s="3445">
        <v>8.8199660172333202E-2</v>
      </c>
      <c r="Q11" s="3445">
        <v>0.146612713544652</v>
      </c>
      <c r="R11" s="3445">
        <v>0.105981513742381</v>
      </c>
      <c r="S11" s="3445">
        <v>0.16810249194540899</v>
      </c>
      <c r="T11" s="3445">
        <v>0.10152550389258699</v>
      </c>
      <c r="U11" s="3445">
        <v>0.215469185682581</v>
      </c>
      <c r="V11" s="3447"/>
      <c r="W11" s="3449"/>
      <c r="X11" s="3451"/>
      <c r="Y11" s="3453"/>
      <c r="Z11" s="3445">
        <v>7.4374122347950294E-2</v>
      </c>
      <c r="AA11" s="3445">
        <v>0.102191549978442</v>
      </c>
      <c r="AB11" s="3445">
        <v>0.190073161651336</v>
      </c>
      <c r="AC11" s="3445">
        <v>0.207997682658904</v>
      </c>
      <c r="AD11" s="3455"/>
      <c r="AE11" s="3445">
        <v>0.14392367693480801</v>
      </c>
      <c r="AF11" s="3445">
        <v>9.5075821477440994E-2</v>
      </c>
      <c r="AG11" s="3445">
        <v>0.147660119365047</v>
      </c>
      <c r="AH11" s="3445">
        <v>0.101292756140797</v>
      </c>
      <c r="AI11" s="3445">
        <v>0.14891764904548799</v>
      </c>
      <c r="AJ11" s="3445">
        <v>0.124811133167719</v>
      </c>
      <c r="AK11" s="3445">
        <v>0.17307524544686401</v>
      </c>
      <c r="AL11" s="3445">
        <v>0.132661808829833</v>
      </c>
      <c r="AM11" s="3445">
        <v>0.11837853367291699</v>
      </c>
      <c r="AN11" s="3445">
        <v>8.4304973804361E-2</v>
      </c>
      <c r="AO11" s="3445">
        <v>0.160409729597082</v>
      </c>
      <c r="AP11" s="3457"/>
      <c r="AQ11" s="3445">
        <v>0.116404567781647</v>
      </c>
      <c r="AR11" s="3445">
        <v>0.21609781308186299</v>
      </c>
      <c r="AS11" s="3445">
        <v>0.178984833673314</v>
      </c>
      <c r="AT11" s="3445">
        <v>0.11104585551817001</v>
      </c>
      <c r="AU11" s="3445">
        <v>0.110404451520025</v>
      </c>
      <c r="AV11" s="3445">
        <v>0.125732312989007</v>
      </c>
      <c r="AW11" s="3445">
        <v>0.117996247847778</v>
      </c>
      <c r="AX11" s="3445">
        <v>0.125093497179979</v>
      </c>
      <c r="AY11" s="3445">
        <v>0.14607033825105101</v>
      </c>
      <c r="AZ11" s="3442">
        <v>0.16558535229729801</v>
      </c>
    </row>
    <row r="12" spans="1:52" ht="17" x14ac:dyDescent="0.2">
      <c r="A12" s="3509" t="s">
        <v>186</v>
      </c>
      <c r="B12" s="3444">
        <v>4.7811139718451898E-2</v>
      </c>
      <c r="C12" s="3445">
        <v>5.53967213534741E-2</v>
      </c>
      <c r="D12" s="3445">
        <v>4.1439522821247E-2</v>
      </c>
      <c r="E12" s="3445">
        <v>3.4172451071272501E-2</v>
      </c>
      <c r="F12" s="3445">
        <v>4.0569322727885999E-2</v>
      </c>
      <c r="G12" s="3445">
        <v>5.2748437197150298E-2</v>
      </c>
      <c r="H12" s="3445">
        <v>6.7984090699897096E-2</v>
      </c>
      <c r="I12" s="3445">
        <v>4.5053220394846098E-2</v>
      </c>
      <c r="J12" s="3445">
        <v>6.0915645293411001E-2</v>
      </c>
      <c r="K12" s="3445">
        <v>4.7316837373435602E-2</v>
      </c>
      <c r="L12" s="3445">
        <v>4.0795140277222398E-2</v>
      </c>
      <c r="M12" s="3445">
        <v>4.0631095321264202E-2</v>
      </c>
      <c r="N12" s="3445">
        <v>4.4162130743279897E-2</v>
      </c>
      <c r="O12" s="3445">
        <v>7.3438040671343102E-2</v>
      </c>
      <c r="P12" s="3445">
        <v>4.0054732868667703E-2</v>
      </c>
      <c r="Q12" s="3445">
        <v>1.32617709177036E-2</v>
      </c>
      <c r="R12" s="3445">
        <v>3.1800318239804698E-2</v>
      </c>
      <c r="S12" s="3445">
        <v>6.6451371887912697E-2</v>
      </c>
      <c r="T12" s="3445">
        <v>4.5495684495631898E-2</v>
      </c>
      <c r="U12" s="3445">
        <v>5.0074546178797003E-2</v>
      </c>
      <c r="V12" s="3447"/>
      <c r="W12" s="3449"/>
      <c r="X12" s="3451"/>
      <c r="Y12" s="3453"/>
      <c r="Z12" s="3445">
        <v>2.5662589327403899E-2</v>
      </c>
      <c r="AA12" s="3445">
        <v>3.61572131860948E-2</v>
      </c>
      <c r="AB12" s="3445">
        <v>6.07177306538106E-2</v>
      </c>
      <c r="AC12" s="3445">
        <v>0.19124999745010901</v>
      </c>
      <c r="AD12" s="3455"/>
      <c r="AE12" s="3445">
        <v>9.8194164582791996E-2</v>
      </c>
      <c r="AF12" s="3445">
        <v>7.59386305272826E-2</v>
      </c>
      <c r="AG12" s="3445">
        <v>7.0311058031594403E-2</v>
      </c>
      <c r="AH12" s="3445">
        <v>6.7833506775156593E-2</v>
      </c>
      <c r="AI12" s="3445">
        <v>6.1837243623208901E-2</v>
      </c>
      <c r="AJ12" s="3445">
        <v>3.83831196793901E-2</v>
      </c>
      <c r="AK12" s="3445">
        <v>4.9418380038234601E-2</v>
      </c>
      <c r="AL12" s="3445">
        <v>4.5629286326618099E-2</v>
      </c>
      <c r="AM12" s="3445">
        <v>4.9038013343251897E-2</v>
      </c>
      <c r="AN12" s="3445">
        <v>3.6883459709895101E-2</v>
      </c>
      <c r="AO12" s="3445">
        <v>6.3019090251363402E-2</v>
      </c>
      <c r="AP12" s="3457"/>
      <c r="AQ12" s="3445">
        <v>4.1505725460284998E-2</v>
      </c>
      <c r="AR12" s="3445">
        <v>0.19065196921748101</v>
      </c>
      <c r="AS12" s="3445">
        <v>3.89901452780399E-2</v>
      </c>
      <c r="AT12" s="3445">
        <v>3.4387549827601303E-2</v>
      </c>
      <c r="AU12" s="3445">
        <v>4.5128179929285001E-2</v>
      </c>
      <c r="AV12" s="3445">
        <v>5.6227914570379699E-2</v>
      </c>
      <c r="AW12" s="3445">
        <v>2.84589234849951E-2</v>
      </c>
      <c r="AX12" s="3445">
        <v>5.7603117753317501E-2</v>
      </c>
      <c r="AY12" s="3445">
        <v>6.4826347060865305E-2</v>
      </c>
      <c r="AZ12" s="3442">
        <v>4.8137070009670498E-2</v>
      </c>
    </row>
    <row r="13" spans="1:52" ht="17" x14ac:dyDescent="0.2">
      <c r="A13" s="3510" t="s">
        <v>68</v>
      </c>
      <c r="B13" s="3508">
        <v>1508</v>
      </c>
      <c r="C13" s="3458">
        <v>656</v>
      </c>
      <c r="D13" s="3459">
        <v>852</v>
      </c>
      <c r="E13" s="3460">
        <v>250</v>
      </c>
      <c r="F13" s="3461">
        <v>371</v>
      </c>
      <c r="G13" s="3462">
        <v>241</v>
      </c>
      <c r="H13" s="3463">
        <v>295</v>
      </c>
      <c r="I13" s="3464">
        <v>351</v>
      </c>
      <c r="J13" s="3465">
        <v>239</v>
      </c>
      <c r="K13" s="3466">
        <v>569</v>
      </c>
      <c r="L13" s="3467">
        <v>424</v>
      </c>
      <c r="M13" s="3468">
        <v>276</v>
      </c>
      <c r="N13" s="3469">
        <v>1040</v>
      </c>
      <c r="O13" s="3470">
        <v>229</v>
      </c>
      <c r="P13" s="3471">
        <v>147</v>
      </c>
      <c r="Q13" s="3472">
        <v>91</v>
      </c>
      <c r="R13" s="3473">
        <v>861</v>
      </c>
      <c r="S13" s="3474">
        <v>260</v>
      </c>
      <c r="T13" s="3475">
        <v>257</v>
      </c>
      <c r="U13" s="3476">
        <v>89</v>
      </c>
      <c r="V13" s="3477">
        <v>18</v>
      </c>
      <c r="W13" s="3478">
        <v>9</v>
      </c>
      <c r="X13" s="3479">
        <v>6</v>
      </c>
      <c r="Y13" s="3480">
        <v>8</v>
      </c>
      <c r="Z13" s="3481">
        <v>471</v>
      </c>
      <c r="AA13" s="3482">
        <v>506</v>
      </c>
      <c r="AB13" s="3483">
        <v>418</v>
      </c>
      <c r="AC13" s="3484">
        <v>52</v>
      </c>
      <c r="AD13" s="3485">
        <v>20</v>
      </c>
      <c r="AE13" s="3486">
        <v>41</v>
      </c>
      <c r="AF13" s="3487">
        <v>112</v>
      </c>
      <c r="AG13" s="3488">
        <v>168</v>
      </c>
      <c r="AH13" s="3489">
        <v>79</v>
      </c>
      <c r="AI13" s="3490">
        <v>80</v>
      </c>
      <c r="AJ13" s="3491">
        <v>1061</v>
      </c>
      <c r="AK13" s="3492">
        <v>42</v>
      </c>
      <c r="AL13" s="3493">
        <v>498</v>
      </c>
      <c r="AM13" s="3494">
        <v>611</v>
      </c>
      <c r="AN13" s="3495">
        <v>190</v>
      </c>
      <c r="AO13" s="3496">
        <v>199</v>
      </c>
      <c r="AP13" s="3497">
        <v>10</v>
      </c>
      <c r="AQ13" s="3498">
        <v>1190</v>
      </c>
      <c r="AR13" s="3499">
        <v>61</v>
      </c>
      <c r="AS13" s="3500">
        <v>141</v>
      </c>
      <c r="AT13" s="3501">
        <v>112</v>
      </c>
      <c r="AU13" s="3502">
        <v>292</v>
      </c>
      <c r="AV13" s="3503">
        <v>406</v>
      </c>
      <c r="AW13" s="3504">
        <v>336</v>
      </c>
      <c r="AX13" s="3505">
        <v>201</v>
      </c>
      <c r="AY13" s="3506">
        <v>118</v>
      </c>
      <c r="AZ13" s="3507">
        <v>155</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Z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188</v>
      </c>
    </row>
    <row r="8" spans="1:52" ht="17" x14ac:dyDescent="0.2">
      <c r="A8" s="99" t="s">
        <v>187</v>
      </c>
    </row>
    <row r="9" spans="1:52" ht="17" x14ac:dyDescent="0.2">
      <c r="A9" s="3622" t="s">
        <v>189</v>
      </c>
      <c r="B9" s="3556">
        <v>0.49336850747088401</v>
      </c>
      <c r="C9" s="3511">
        <v>0.52548548896177005</v>
      </c>
      <c r="D9" s="3512">
        <v>0.466339822121906</v>
      </c>
      <c r="E9" s="3513">
        <v>0.54284314575391002</v>
      </c>
      <c r="F9" s="3514">
        <v>0.45015878969742401</v>
      </c>
      <c r="G9" s="3515">
        <v>0.51705649412146604</v>
      </c>
      <c r="H9" s="3516">
        <v>0.50606080109845297</v>
      </c>
      <c r="I9" s="3517">
        <v>0.47895245698422201</v>
      </c>
      <c r="J9" s="3518">
        <v>0.51807699914496197</v>
      </c>
      <c r="K9" s="3519">
        <v>0.46301563442362298</v>
      </c>
      <c r="L9" s="3520">
        <v>0.50168976193327297</v>
      </c>
      <c r="M9" s="3521">
        <v>0.50530872984594399</v>
      </c>
      <c r="N9" s="3522">
        <v>0.48997618663456999</v>
      </c>
      <c r="O9" s="3523">
        <v>0.45097975158701198</v>
      </c>
      <c r="P9" s="3524">
        <v>0.54678331810589098</v>
      </c>
      <c r="Q9" s="3525">
        <v>0.57872901362284401</v>
      </c>
      <c r="R9" s="3526">
        <v>0.53135444783464503</v>
      </c>
      <c r="S9" s="3527">
        <v>0.385472747211969</v>
      </c>
      <c r="T9" s="3528">
        <v>0.53696852814065898</v>
      </c>
      <c r="U9" s="3529">
        <v>0.39164510347546999</v>
      </c>
      <c r="V9" s="3559"/>
      <c r="W9" s="3561"/>
      <c r="X9" s="3563"/>
      <c r="Y9" s="3565"/>
      <c r="Z9" s="3530">
        <v>0.56002445912579701</v>
      </c>
      <c r="AA9" s="3531">
        <v>0.502591115409042</v>
      </c>
      <c r="AB9" s="3532">
        <v>0.42856715956563102</v>
      </c>
      <c r="AC9" s="3533">
        <v>0.45539832359954902</v>
      </c>
      <c r="AD9" s="3567"/>
      <c r="AE9" s="3534">
        <v>0.34482372076201201</v>
      </c>
      <c r="AF9" s="3535">
        <v>0.60378040141010003</v>
      </c>
      <c r="AG9" s="3536">
        <v>0.57671652595784095</v>
      </c>
      <c r="AH9" s="3537">
        <v>0.51952108205846803</v>
      </c>
      <c r="AI9" s="3538">
        <v>0.46245039546867001</v>
      </c>
      <c r="AJ9" s="3539">
        <v>0.47672110672600099</v>
      </c>
      <c r="AK9" s="3540">
        <v>0.50811602640104703</v>
      </c>
      <c r="AL9" s="3541">
        <v>0.53023788223472601</v>
      </c>
      <c r="AM9" s="3542">
        <v>0.47561509363962501</v>
      </c>
      <c r="AN9" s="3543">
        <v>0.496678973873315</v>
      </c>
      <c r="AO9" s="3544">
        <v>0.44327321541409798</v>
      </c>
      <c r="AP9" s="3569"/>
      <c r="AQ9" s="3545">
        <v>0.494000246573018</v>
      </c>
      <c r="AR9" s="3546">
        <v>0.39873131845181198</v>
      </c>
      <c r="AS9" s="3547">
        <v>0.463476313977986</v>
      </c>
      <c r="AT9" s="3548">
        <v>0.60706633817496802</v>
      </c>
      <c r="AU9" s="3549">
        <v>0.51868977408329997</v>
      </c>
      <c r="AV9" s="3550">
        <v>0.49986482617045302</v>
      </c>
      <c r="AW9" s="3551">
        <v>0.48382079961740498</v>
      </c>
      <c r="AX9" s="3552">
        <v>0.46144973858902</v>
      </c>
      <c r="AY9" s="3553">
        <v>0.515799341483269</v>
      </c>
      <c r="AZ9" s="3554">
        <v>0.46731409063048102</v>
      </c>
    </row>
    <row r="10" spans="1:52" ht="17" x14ac:dyDescent="0.2">
      <c r="A10" s="3622" t="s">
        <v>190</v>
      </c>
      <c r="B10" s="3557">
        <v>0.135257282343025</v>
      </c>
      <c r="C10" s="3558">
        <v>0.15160976379267699</v>
      </c>
      <c r="D10" s="3558">
        <v>0.121495525936898</v>
      </c>
      <c r="E10" s="3558">
        <v>0.15810016108189001</v>
      </c>
      <c r="F10" s="3558">
        <v>0.151841710427607</v>
      </c>
      <c r="G10" s="3558">
        <v>0.11605475601050699</v>
      </c>
      <c r="H10" s="3558">
        <v>0.123617504105704</v>
      </c>
      <c r="I10" s="3558">
        <v>0.12273055645476599</v>
      </c>
      <c r="J10" s="3558">
        <v>0.108124386707978</v>
      </c>
      <c r="K10" s="3558">
        <v>0.12925958871688301</v>
      </c>
      <c r="L10" s="3558">
        <v>0.16165824522872099</v>
      </c>
      <c r="M10" s="3558">
        <v>0.14622879204092501</v>
      </c>
      <c r="N10" s="3558">
        <v>0.14002463859675601</v>
      </c>
      <c r="O10" s="3558">
        <v>0.15148323948985001</v>
      </c>
      <c r="P10" s="3558">
        <v>8.3047703424790301E-2</v>
      </c>
      <c r="Q10" s="3558">
        <v>0.11987802615165601</v>
      </c>
      <c r="R10" s="3558">
        <v>0.11055481872817199</v>
      </c>
      <c r="S10" s="3558">
        <v>0.171053048393252</v>
      </c>
      <c r="T10" s="3558">
        <v>0.128484163971649</v>
      </c>
      <c r="U10" s="3558">
        <v>0.20943604504154301</v>
      </c>
      <c r="V10" s="3560"/>
      <c r="W10" s="3562"/>
      <c r="X10" s="3564"/>
      <c r="Y10" s="3566"/>
      <c r="Z10" s="3558">
        <v>9.1488922187942898E-2</v>
      </c>
      <c r="AA10" s="3558">
        <v>0.14971838726893799</v>
      </c>
      <c r="AB10" s="3558">
        <v>0.171597990925828</v>
      </c>
      <c r="AC10" s="3558">
        <v>0.19478516656909101</v>
      </c>
      <c r="AD10" s="3568"/>
      <c r="AE10" s="3558">
        <v>9.1095408004636197E-2</v>
      </c>
      <c r="AF10" s="3558">
        <v>0.16712437541337299</v>
      </c>
      <c r="AG10" s="3558">
        <v>9.6276587300327399E-2</v>
      </c>
      <c r="AH10" s="3558">
        <v>0.21708087851697699</v>
      </c>
      <c r="AI10" s="3558">
        <v>0.17683175546229599</v>
      </c>
      <c r="AJ10" s="3558">
        <v>0.12744493449097299</v>
      </c>
      <c r="AK10" s="3558">
        <v>0.13104205566559901</v>
      </c>
      <c r="AL10" s="3558">
        <v>0.106755894990389</v>
      </c>
      <c r="AM10" s="3558">
        <v>0.15329858978633301</v>
      </c>
      <c r="AN10" s="3558">
        <v>0.125266887215223</v>
      </c>
      <c r="AO10" s="3558">
        <v>0.167792390992964</v>
      </c>
      <c r="AP10" s="3570"/>
      <c r="AQ10" s="3558">
        <v>0.11874208999784901</v>
      </c>
      <c r="AR10" s="3558">
        <v>0.32179059674758798</v>
      </c>
      <c r="AS10" s="3558">
        <v>0.168838609641285</v>
      </c>
      <c r="AT10" s="3558">
        <v>0.179285694107222</v>
      </c>
      <c r="AU10" s="3558">
        <v>9.9266689361158303E-2</v>
      </c>
      <c r="AV10" s="3558">
        <v>0.13231943799668899</v>
      </c>
      <c r="AW10" s="3558">
        <v>0.13214487719712401</v>
      </c>
      <c r="AX10" s="3558">
        <v>0.191448018882482</v>
      </c>
      <c r="AY10" s="3558">
        <v>0.16334641548695</v>
      </c>
      <c r="AZ10" s="3555">
        <v>0.134787660279266</v>
      </c>
    </row>
    <row r="11" spans="1:52" ht="17" x14ac:dyDescent="0.2">
      <c r="A11" s="3622" t="s">
        <v>36</v>
      </c>
      <c r="B11" s="3557">
        <v>0.37137421018609101</v>
      </c>
      <c r="C11" s="3558">
        <v>0.32290474724555301</v>
      </c>
      <c r="D11" s="3558">
        <v>0.412164651941196</v>
      </c>
      <c r="E11" s="3558">
        <v>0.29905669316420103</v>
      </c>
      <c r="F11" s="3558">
        <v>0.39799949987496902</v>
      </c>
      <c r="G11" s="3558">
        <v>0.366888749868026</v>
      </c>
      <c r="H11" s="3558">
        <v>0.37032169479584298</v>
      </c>
      <c r="I11" s="3558">
        <v>0.398316986561012</v>
      </c>
      <c r="J11" s="3558">
        <v>0.373798614147061</v>
      </c>
      <c r="K11" s="3558">
        <v>0.40772477685949399</v>
      </c>
      <c r="L11" s="3558">
        <v>0.33665199283800601</v>
      </c>
      <c r="M11" s="3558">
        <v>0.34846247811313102</v>
      </c>
      <c r="N11" s="3558">
        <v>0.369999174768674</v>
      </c>
      <c r="O11" s="3558">
        <v>0.39753700892313798</v>
      </c>
      <c r="P11" s="3558">
        <v>0.37016897846931901</v>
      </c>
      <c r="Q11" s="3558">
        <v>0.301392960225499</v>
      </c>
      <c r="R11" s="3558">
        <v>0.35809073343718401</v>
      </c>
      <c r="S11" s="3558">
        <v>0.44347420439477903</v>
      </c>
      <c r="T11" s="3558">
        <v>0.33454730788769299</v>
      </c>
      <c r="U11" s="3558">
        <v>0.398918851482987</v>
      </c>
      <c r="V11" s="3560"/>
      <c r="W11" s="3562"/>
      <c r="X11" s="3564"/>
      <c r="Y11" s="3566"/>
      <c r="Z11" s="3558">
        <v>0.34848661868626102</v>
      </c>
      <c r="AA11" s="3558">
        <v>0.34769049732202001</v>
      </c>
      <c r="AB11" s="3558">
        <v>0.39983484950854098</v>
      </c>
      <c r="AC11" s="3558">
        <v>0.34981650983135998</v>
      </c>
      <c r="AD11" s="3568"/>
      <c r="AE11" s="3558">
        <v>0.56408087123335204</v>
      </c>
      <c r="AF11" s="3558">
        <v>0.229095223176527</v>
      </c>
      <c r="AG11" s="3558">
        <v>0.32700688674183098</v>
      </c>
      <c r="AH11" s="3558">
        <v>0.26339803942455597</v>
      </c>
      <c r="AI11" s="3558">
        <v>0.36071784906903398</v>
      </c>
      <c r="AJ11" s="3558">
        <v>0.39583395878302602</v>
      </c>
      <c r="AK11" s="3558">
        <v>0.36084191793335402</v>
      </c>
      <c r="AL11" s="3558">
        <v>0.36300622277488498</v>
      </c>
      <c r="AM11" s="3558">
        <v>0.37108631657404201</v>
      </c>
      <c r="AN11" s="3558">
        <v>0.378054138911463</v>
      </c>
      <c r="AO11" s="3558">
        <v>0.38893439359293802</v>
      </c>
      <c r="AP11" s="3570"/>
      <c r="AQ11" s="3558">
        <v>0.38725766342913398</v>
      </c>
      <c r="AR11" s="3558">
        <v>0.27947808480059999</v>
      </c>
      <c r="AS11" s="3558">
        <v>0.367685076380729</v>
      </c>
      <c r="AT11" s="3558">
        <v>0.21364796771781</v>
      </c>
      <c r="AU11" s="3558">
        <v>0.38204353655554202</v>
      </c>
      <c r="AV11" s="3558">
        <v>0.36781573583285798</v>
      </c>
      <c r="AW11" s="3558">
        <v>0.38403432318547098</v>
      </c>
      <c r="AX11" s="3558">
        <v>0.34710224252849903</v>
      </c>
      <c r="AY11" s="3558">
        <v>0.32085424302978099</v>
      </c>
      <c r="AZ11" s="3555">
        <v>0.39789824909025301</v>
      </c>
    </row>
    <row r="12" spans="1:52" ht="17" x14ac:dyDescent="0.2">
      <c r="A12" s="3623" t="s">
        <v>68</v>
      </c>
      <c r="B12" s="3621">
        <v>1515</v>
      </c>
      <c r="C12" s="3571">
        <v>659</v>
      </c>
      <c r="D12" s="3572">
        <v>856</v>
      </c>
      <c r="E12" s="3573">
        <v>252</v>
      </c>
      <c r="F12" s="3574">
        <v>374</v>
      </c>
      <c r="G12" s="3575">
        <v>241</v>
      </c>
      <c r="H12" s="3576">
        <v>295</v>
      </c>
      <c r="I12" s="3577">
        <v>353</v>
      </c>
      <c r="J12" s="3578">
        <v>241</v>
      </c>
      <c r="K12" s="3579">
        <v>572</v>
      </c>
      <c r="L12" s="3580">
        <v>427</v>
      </c>
      <c r="M12" s="3581">
        <v>275</v>
      </c>
      <c r="N12" s="3582">
        <v>1041</v>
      </c>
      <c r="O12" s="3583">
        <v>233</v>
      </c>
      <c r="P12" s="3584">
        <v>147</v>
      </c>
      <c r="Q12" s="3585">
        <v>93</v>
      </c>
      <c r="R12" s="3586">
        <v>867</v>
      </c>
      <c r="S12" s="3587">
        <v>260</v>
      </c>
      <c r="T12" s="3588">
        <v>257</v>
      </c>
      <c r="U12" s="3589">
        <v>90</v>
      </c>
      <c r="V12" s="3590">
        <v>18</v>
      </c>
      <c r="W12" s="3591">
        <v>9</v>
      </c>
      <c r="X12" s="3592">
        <v>6</v>
      </c>
      <c r="Y12" s="3593">
        <v>8</v>
      </c>
      <c r="Z12" s="3594">
        <v>471</v>
      </c>
      <c r="AA12" s="3595">
        <v>511</v>
      </c>
      <c r="AB12" s="3596">
        <v>420</v>
      </c>
      <c r="AC12" s="3597">
        <v>52</v>
      </c>
      <c r="AD12" s="3598">
        <v>20</v>
      </c>
      <c r="AE12" s="3599">
        <v>41</v>
      </c>
      <c r="AF12" s="3600">
        <v>111</v>
      </c>
      <c r="AG12" s="3601">
        <v>169</v>
      </c>
      <c r="AH12" s="3602">
        <v>79</v>
      </c>
      <c r="AI12" s="3603">
        <v>80</v>
      </c>
      <c r="AJ12" s="3604">
        <v>1066</v>
      </c>
      <c r="AK12" s="3605">
        <v>44</v>
      </c>
      <c r="AL12" s="3606">
        <v>502</v>
      </c>
      <c r="AM12" s="3607">
        <v>610</v>
      </c>
      <c r="AN12" s="3608">
        <v>191</v>
      </c>
      <c r="AO12" s="3609">
        <v>202</v>
      </c>
      <c r="AP12" s="3610">
        <v>10</v>
      </c>
      <c r="AQ12" s="3611">
        <v>1196</v>
      </c>
      <c r="AR12" s="3612">
        <v>61</v>
      </c>
      <c r="AS12" s="3613">
        <v>142</v>
      </c>
      <c r="AT12" s="3614">
        <v>112</v>
      </c>
      <c r="AU12" s="3615">
        <v>295</v>
      </c>
      <c r="AV12" s="3616">
        <v>409</v>
      </c>
      <c r="AW12" s="3617">
        <v>335</v>
      </c>
      <c r="AX12" s="3618">
        <v>201</v>
      </c>
      <c r="AY12" s="3619">
        <v>118</v>
      </c>
      <c r="AZ12" s="3620">
        <v>157</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Z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192</v>
      </c>
    </row>
    <row r="8" spans="1:52" ht="17" x14ac:dyDescent="0.2">
      <c r="A8" s="99" t="s">
        <v>191</v>
      </c>
    </row>
    <row r="9" spans="1:52" ht="17" x14ac:dyDescent="0.2">
      <c r="A9" s="3735" t="s">
        <v>189</v>
      </c>
      <c r="B9" s="3669">
        <v>0.47209550715257198</v>
      </c>
      <c r="C9" s="3624">
        <v>0.48538957357117501</v>
      </c>
      <c r="D9" s="3625">
        <v>0.46085378561053902</v>
      </c>
      <c r="E9" s="3626">
        <v>0.51015596824354603</v>
      </c>
      <c r="F9" s="3627">
        <v>0.42822297243815</v>
      </c>
      <c r="G9" s="3628">
        <v>0.51357476990707596</v>
      </c>
      <c r="H9" s="3629">
        <v>0.49619924833025503</v>
      </c>
      <c r="I9" s="3630">
        <v>0.44291092526086401</v>
      </c>
      <c r="J9" s="3631">
        <v>0.49259840538973898</v>
      </c>
      <c r="K9" s="3632">
        <v>0.49065615434231002</v>
      </c>
      <c r="L9" s="3633">
        <v>0.43630927532047697</v>
      </c>
      <c r="M9" s="3634">
        <v>0.45977344870369502</v>
      </c>
      <c r="N9" s="3635">
        <v>0.45654115836002801</v>
      </c>
      <c r="O9" s="3636">
        <v>0.47567106559668998</v>
      </c>
      <c r="P9" s="3637">
        <v>0.52087357314831395</v>
      </c>
      <c r="Q9" s="3638">
        <v>0.53364845746843104</v>
      </c>
      <c r="R9" s="3639">
        <v>0.49956896385138999</v>
      </c>
      <c r="S9" s="3640">
        <v>0.40367307585478501</v>
      </c>
      <c r="T9" s="3641">
        <v>0.48910342445927901</v>
      </c>
      <c r="U9" s="3642">
        <v>0.44261480658847902</v>
      </c>
      <c r="V9" s="3672"/>
      <c r="W9" s="3674"/>
      <c r="X9" s="3676"/>
      <c r="Y9" s="3678"/>
      <c r="Z9" s="3643">
        <v>0.511903179482181</v>
      </c>
      <c r="AA9" s="3644">
        <v>0.439819950723984</v>
      </c>
      <c r="AB9" s="3645">
        <v>0.467536494883251</v>
      </c>
      <c r="AC9" s="3646">
        <v>0.47279470112215599</v>
      </c>
      <c r="AD9" s="3680"/>
      <c r="AE9" s="3647">
        <v>0.45771449178386903</v>
      </c>
      <c r="AF9" s="3648">
        <v>0.543989513673931</v>
      </c>
      <c r="AG9" s="3649">
        <v>0.50768911456305199</v>
      </c>
      <c r="AH9" s="3650">
        <v>0.44513775650953102</v>
      </c>
      <c r="AI9" s="3651">
        <v>0.43020640955356199</v>
      </c>
      <c r="AJ9" s="3652">
        <v>0.46136234274725302</v>
      </c>
      <c r="AK9" s="3653">
        <v>0.59229362053583101</v>
      </c>
      <c r="AL9" s="3654">
        <v>0.49097471967032702</v>
      </c>
      <c r="AM9" s="3655">
        <v>0.46412270910644898</v>
      </c>
      <c r="AN9" s="3656">
        <v>0.42031286453633498</v>
      </c>
      <c r="AO9" s="3657">
        <v>0.48760342614379898</v>
      </c>
      <c r="AP9" s="3682"/>
      <c r="AQ9" s="3658">
        <v>0.47102342786683099</v>
      </c>
      <c r="AR9" s="3659">
        <v>0.38072451004838598</v>
      </c>
      <c r="AS9" s="3660">
        <v>0.486702730515439</v>
      </c>
      <c r="AT9" s="3661">
        <v>0.55585523567098705</v>
      </c>
      <c r="AU9" s="3662">
        <v>0.48626932052937999</v>
      </c>
      <c r="AV9" s="3663">
        <v>0.51697751607833098</v>
      </c>
      <c r="AW9" s="3664">
        <v>0.47932152662631999</v>
      </c>
      <c r="AX9" s="3665">
        <v>0.41297999165604599</v>
      </c>
      <c r="AY9" s="3666">
        <v>0.44463546122404601</v>
      </c>
      <c r="AZ9" s="3667">
        <v>0.407244348364039</v>
      </c>
    </row>
    <row r="10" spans="1:52" ht="17" x14ac:dyDescent="0.2">
      <c r="A10" s="3735" t="s">
        <v>190</v>
      </c>
      <c r="B10" s="3670">
        <v>0.14329918408078199</v>
      </c>
      <c r="C10" s="3671">
        <v>0.16929609608065199</v>
      </c>
      <c r="D10" s="3671">
        <v>0.121315688854196</v>
      </c>
      <c r="E10" s="3671">
        <v>0.173988122866232</v>
      </c>
      <c r="F10" s="3671">
        <v>0.14051882163888499</v>
      </c>
      <c r="G10" s="3671">
        <v>0.110476670826181</v>
      </c>
      <c r="H10" s="3671">
        <v>0.135007525660676</v>
      </c>
      <c r="I10" s="3671">
        <v>0.15634411146389901</v>
      </c>
      <c r="J10" s="3671">
        <v>0.103763411459757</v>
      </c>
      <c r="K10" s="3671">
        <v>0.14339425463675901</v>
      </c>
      <c r="L10" s="3671">
        <v>0.154883195284895</v>
      </c>
      <c r="M10" s="3671">
        <v>0.18243341228790999</v>
      </c>
      <c r="N10" s="3671">
        <v>0.15809126605085799</v>
      </c>
      <c r="O10" s="3671">
        <v>0.106518586270217</v>
      </c>
      <c r="P10" s="3671">
        <v>0.102747433446312</v>
      </c>
      <c r="Q10" s="3671">
        <v>0.18949386001323601</v>
      </c>
      <c r="R10" s="3671">
        <v>0.111874682150625</v>
      </c>
      <c r="S10" s="3671">
        <v>0.181491861749041</v>
      </c>
      <c r="T10" s="3671">
        <v>0.134907162644507</v>
      </c>
      <c r="U10" s="3671">
        <v>0.23300165190938699</v>
      </c>
      <c r="V10" s="3673"/>
      <c r="W10" s="3675"/>
      <c r="X10" s="3677"/>
      <c r="Y10" s="3679"/>
      <c r="Z10" s="3671">
        <v>0.107222706030876</v>
      </c>
      <c r="AA10" s="3671">
        <v>0.14634678667301401</v>
      </c>
      <c r="AB10" s="3671">
        <v>0.169806363056553</v>
      </c>
      <c r="AC10" s="3671">
        <v>0.29979580471505501</v>
      </c>
      <c r="AD10" s="3681"/>
      <c r="AE10" s="3671">
        <v>3.8077906809497901E-2</v>
      </c>
      <c r="AF10" s="3671">
        <v>0.12267337004682299</v>
      </c>
      <c r="AG10" s="3671">
        <v>0.125026185142775</v>
      </c>
      <c r="AH10" s="3671">
        <v>0.19502645329225399</v>
      </c>
      <c r="AI10" s="3671">
        <v>0.17924821114494999</v>
      </c>
      <c r="AJ10" s="3671">
        <v>0.144180150902326</v>
      </c>
      <c r="AK10" s="3671">
        <v>0.111984361947089</v>
      </c>
      <c r="AL10" s="3671">
        <v>0.118784786729768</v>
      </c>
      <c r="AM10" s="3671">
        <v>0.15500207933523</v>
      </c>
      <c r="AN10" s="3671">
        <v>0.124699236378419</v>
      </c>
      <c r="AO10" s="3671">
        <v>0.19153367162030299</v>
      </c>
      <c r="AP10" s="3683"/>
      <c r="AQ10" s="3671">
        <v>0.118393761600353</v>
      </c>
      <c r="AR10" s="3671">
        <v>0.39111521736310401</v>
      </c>
      <c r="AS10" s="3671">
        <v>0.211534637287146</v>
      </c>
      <c r="AT10" s="3671">
        <v>0.206264338677519</v>
      </c>
      <c r="AU10" s="3671">
        <v>0.121631312007885</v>
      </c>
      <c r="AV10" s="3671">
        <v>0.11452208164793901</v>
      </c>
      <c r="AW10" s="3671">
        <v>0.138580733726999</v>
      </c>
      <c r="AX10" s="3671">
        <v>0.19691471138804201</v>
      </c>
      <c r="AY10" s="3671">
        <v>0.20281727117592999</v>
      </c>
      <c r="AZ10" s="3668">
        <v>0.16274555400041199</v>
      </c>
    </row>
    <row r="11" spans="1:52" ht="17" x14ac:dyDescent="0.2">
      <c r="A11" s="3735" t="s">
        <v>36</v>
      </c>
      <c r="B11" s="3670">
        <v>0.384605308766646</v>
      </c>
      <c r="C11" s="3671">
        <v>0.34531433034817199</v>
      </c>
      <c r="D11" s="3671">
        <v>0.41783052553526501</v>
      </c>
      <c r="E11" s="3671">
        <v>0.31585590889022203</v>
      </c>
      <c r="F11" s="3671">
        <v>0.43125820592296499</v>
      </c>
      <c r="G11" s="3671">
        <v>0.37594855926674298</v>
      </c>
      <c r="H11" s="3671">
        <v>0.368793226009069</v>
      </c>
      <c r="I11" s="3671">
        <v>0.40074496327523701</v>
      </c>
      <c r="J11" s="3671">
        <v>0.40363818315050398</v>
      </c>
      <c r="K11" s="3671">
        <v>0.365949591020931</v>
      </c>
      <c r="L11" s="3671">
        <v>0.408807529394629</v>
      </c>
      <c r="M11" s="3671">
        <v>0.35779313900839499</v>
      </c>
      <c r="N11" s="3671">
        <v>0.385367575589114</v>
      </c>
      <c r="O11" s="3671">
        <v>0.41781034813309298</v>
      </c>
      <c r="P11" s="3671">
        <v>0.37637899340537401</v>
      </c>
      <c r="Q11" s="3671">
        <v>0.27685768251833298</v>
      </c>
      <c r="R11" s="3671">
        <v>0.38855635399798499</v>
      </c>
      <c r="S11" s="3671">
        <v>0.41483506239617401</v>
      </c>
      <c r="T11" s="3671">
        <v>0.37598941289621401</v>
      </c>
      <c r="U11" s="3671">
        <v>0.324383541502135</v>
      </c>
      <c r="V11" s="3673"/>
      <c r="W11" s="3675"/>
      <c r="X11" s="3677"/>
      <c r="Y11" s="3679"/>
      <c r="Z11" s="3671">
        <v>0.38087411448694303</v>
      </c>
      <c r="AA11" s="3671">
        <v>0.41383326260300202</v>
      </c>
      <c r="AB11" s="3671">
        <v>0.362657142060196</v>
      </c>
      <c r="AC11" s="3671">
        <v>0.22740949416278899</v>
      </c>
      <c r="AD11" s="3681"/>
      <c r="AE11" s="3671">
        <v>0.50420760140663301</v>
      </c>
      <c r="AF11" s="3671">
        <v>0.333337116279246</v>
      </c>
      <c r="AG11" s="3671">
        <v>0.36728470029417298</v>
      </c>
      <c r="AH11" s="3671">
        <v>0.35983579019821499</v>
      </c>
      <c r="AI11" s="3671">
        <v>0.39054537930148697</v>
      </c>
      <c r="AJ11" s="3671">
        <v>0.39445750635042198</v>
      </c>
      <c r="AK11" s="3671">
        <v>0.29572201751707999</v>
      </c>
      <c r="AL11" s="3671">
        <v>0.39024049359990498</v>
      </c>
      <c r="AM11" s="3671">
        <v>0.38087521155832099</v>
      </c>
      <c r="AN11" s="3671">
        <v>0.45498789908524601</v>
      </c>
      <c r="AO11" s="3671">
        <v>0.32086290223589797</v>
      </c>
      <c r="AP11" s="3683"/>
      <c r="AQ11" s="3671">
        <v>0.41058281053281598</v>
      </c>
      <c r="AR11" s="3671">
        <v>0.22816027258850999</v>
      </c>
      <c r="AS11" s="3671">
        <v>0.301762632197415</v>
      </c>
      <c r="AT11" s="3671">
        <v>0.237880425651495</v>
      </c>
      <c r="AU11" s="3671">
        <v>0.39209936746273499</v>
      </c>
      <c r="AV11" s="3671">
        <v>0.36850040227372999</v>
      </c>
      <c r="AW11" s="3671">
        <v>0.38209773964667998</v>
      </c>
      <c r="AX11" s="3671">
        <v>0.39010529695591201</v>
      </c>
      <c r="AY11" s="3671">
        <v>0.35254726760002397</v>
      </c>
      <c r="AZ11" s="3668">
        <v>0.43001009763554898</v>
      </c>
    </row>
    <row r="12" spans="1:52" ht="17" x14ac:dyDescent="0.2">
      <c r="A12" s="3736" t="s">
        <v>68</v>
      </c>
      <c r="B12" s="3734">
        <v>1513</v>
      </c>
      <c r="C12" s="3684">
        <v>659</v>
      </c>
      <c r="D12" s="3685">
        <v>854</v>
      </c>
      <c r="E12" s="3686">
        <v>252</v>
      </c>
      <c r="F12" s="3687">
        <v>372</v>
      </c>
      <c r="G12" s="3688">
        <v>240</v>
      </c>
      <c r="H12" s="3689">
        <v>296</v>
      </c>
      <c r="I12" s="3690">
        <v>353</v>
      </c>
      <c r="J12" s="3691">
        <v>240</v>
      </c>
      <c r="K12" s="3692">
        <v>573</v>
      </c>
      <c r="L12" s="3693">
        <v>425</v>
      </c>
      <c r="M12" s="3694">
        <v>275</v>
      </c>
      <c r="N12" s="3695">
        <v>1036</v>
      </c>
      <c r="O12" s="3696">
        <v>235</v>
      </c>
      <c r="P12" s="3697">
        <v>148</v>
      </c>
      <c r="Q12" s="3698">
        <v>93</v>
      </c>
      <c r="R12" s="3699">
        <v>866</v>
      </c>
      <c r="S12" s="3700">
        <v>259</v>
      </c>
      <c r="T12" s="3701">
        <v>257</v>
      </c>
      <c r="U12" s="3702">
        <v>90</v>
      </c>
      <c r="V12" s="3703">
        <v>18</v>
      </c>
      <c r="W12" s="3704">
        <v>9</v>
      </c>
      <c r="X12" s="3705">
        <v>6</v>
      </c>
      <c r="Y12" s="3706">
        <v>8</v>
      </c>
      <c r="Z12" s="3707">
        <v>470</v>
      </c>
      <c r="AA12" s="3708">
        <v>511</v>
      </c>
      <c r="AB12" s="3709">
        <v>419</v>
      </c>
      <c r="AC12" s="3710">
        <v>52</v>
      </c>
      <c r="AD12" s="3711">
        <v>19</v>
      </c>
      <c r="AE12" s="3712">
        <v>42</v>
      </c>
      <c r="AF12" s="3713">
        <v>111</v>
      </c>
      <c r="AG12" s="3714">
        <v>168</v>
      </c>
      <c r="AH12" s="3715">
        <v>79</v>
      </c>
      <c r="AI12" s="3716">
        <v>80</v>
      </c>
      <c r="AJ12" s="3717">
        <v>1065</v>
      </c>
      <c r="AK12" s="3718">
        <v>44</v>
      </c>
      <c r="AL12" s="3719">
        <v>504</v>
      </c>
      <c r="AM12" s="3720">
        <v>609</v>
      </c>
      <c r="AN12" s="3721">
        <v>189</v>
      </c>
      <c r="AO12" s="3722">
        <v>201</v>
      </c>
      <c r="AP12" s="3723">
        <v>10</v>
      </c>
      <c r="AQ12" s="3724">
        <v>1195</v>
      </c>
      <c r="AR12" s="3725">
        <v>60</v>
      </c>
      <c r="AS12" s="3726">
        <v>142</v>
      </c>
      <c r="AT12" s="3727">
        <v>112</v>
      </c>
      <c r="AU12" s="3728">
        <v>295</v>
      </c>
      <c r="AV12" s="3729">
        <v>406</v>
      </c>
      <c r="AW12" s="3730">
        <v>336</v>
      </c>
      <c r="AX12" s="3731">
        <v>201</v>
      </c>
      <c r="AY12" s="3732">
        <v>116</v>
      </c>
      <c r="AZ12" s="3733">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Z2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194</v>
      </c>
    </row>
    <row r="8" spans="1:52" ht="34" x14ac:dyDescent="0.2">
      <c r="A8" s="99" t="s">
        <v>193</v>
      </c>
    </row>
    <row r="9" spans="1:52" ht="17" x14ac:dyDescent="0.2">
      <c r="A9" s="3848" t="s">
        <v>195</v>
      </c>
      <c r="B9" s="3782">
        <v>0.83268811772842999</v>
      </c>
      <c r="C9" s="3737">
        <v>0.83166949976344595</v>
      </c>
      <c r="D9" s="3738">
        <v>0.83354602034024505</v>
      </c>
      <c r="E9" s="3739">
        <v>0.82156833514222005</v>
      </c>
      <c r="F9" s="3740">
        <v>0.76107476493925397</v>
      </c>
      <c r="G9" s="3741">
        <v>0.82389571649408999</v>
      </c>
      <c r="H9" s="3742">
        <v>0.86319751733484196</v>
      </c>
      <c r="I9" s="3743">
        <v>0.90944912319707005</v>
      </c>
      <c r="J9" s="3744">
        <v>0.78790900790627605</v>
      </c>
      <c r="K9" s="3745">
        <v>0.85173327759804995</v>
      </c>
      <c r="L9" s="3746">
        <v>0.86103166127896402</v>
      </c>
      <c r="M9" s="3747">
        <v>0.81679010106781902</v>
      </c>
      <c r="N9" s="3748">
        <v>0.85304291053870196</v>
      </c>
      <c r="O9" s="3749">
        <v>0.79948074728065099</v>
      </c>
      <c r="P9" s="3750">
        <v>0.75426118945432297</v>
      </c>
      <c r="Q9" s="3751">
        <v>0.87611803104262298</v>
      </c>
      <c r="R9" s="3752">
        <v>0.84554813277905505</v>
      </c>
      <c r="S9" s="3753">
        <v>0.78819619084994996</v>
      </c>
      <c r="T9" s="3754">
        <v>0.84743584717267095</v>
      </c>
      <c r="U9" s="3755">
        <v>0.82346067776182397</v>
      </c>
      <c r="V9" s="3785"/>
      <c r="W9" s="3787"/>
      <c r="X9" s="3789"/>
      <c r="Y9" s="3791"/>
      <c r="Z9" s="3756">
        <v>0.85061982256703905</v>
      </c>
      <c r="AA9" s="3757">
        <v>0.85972862778935599</v>
      </c>
      <c r="AB9" s="3758">
        <v>0.80581481494363605</v>
      </c>
      <c r="AC9" s="3759">
        <v>0.71645414173723099</v>
      </c>
      <c r="AD9" s="3793"/>
      <c r="AE9" s="3760">
        <v>0.77292043885540396</v>
      </c>
      <c r="AF9" s="3761">
        <v>0.70854950859894605</v>
      </c>
      <c r="AG9" s="3762">
        <v>0.92274085339717404</v>
      </c>
      <c r="AH9" s="3763">
        <v>0.88570866690156402</v>
      </c>
      <c r="AI9" s="3764">
        <v>0.90973848288918702</v>
      </c>
      <c r="AJ9" s="3765">
        <v>0.83070010972222297</v>
      </c>
      <c r="AK9" s="3766">
        <v>0.68567702971655997</v>
      </c>
      <c r="AL9" s="3767">
        <v>0.79345701386616696</v>
      </c>
      <c r="AM9" s="3768">
        <v>0.83463612698729495</v>
      </c>
      <c r="AN9" s="3769">
        <v>0.875175169730671</v>
      </c>
      <c r="AO9" s="3770">
        <v>0.88469450087221002</v>
      </c>
      <c r="AP9" s="3795"/>
      <c r="AQ9" s="3771">
        <v>0.843399361502566</v>
      </c>
      <c r="AR9" s="3772">
        <v>0.67651593993585801</v>
      </c>
      <c r="AS9" s="3773">
        <v>0.804172875064048</v>
      </c>
      <c r="AT9" s="3774">
        <v>0.90605722238164399</v>
      </c>
      <c r="AU9" s="3775">
        <v>0.81664591800242603</v>
      </c>
      <c r="AV9" s="3776">
        <v>0.82011129044776898</v>
      </c>
      <c r="AW9" s="3777">
        <v>0.82544854900887199</v>
      </c>
      <c r="AX9" s="3778">
        <v>0.846596682745549</v>
      </c>
      <c r="AY9" s="3779">
        <v>0.86204260917502495</v>
      </c>
      <c r="AZ9" s="3780">
        <v>0.87451290347450195</v>
      </c>
    </row>
    <row r="10" spans="1:52" ht="17" x14ac:dyDescent="0.2">
      <c r="A10" s="3848" t="s">
        <v>196</v>
      </c>
      <c r="B10" s="3783">
        <v>0.86097180041730703</v>
      </c>
      <c r="C10" s="3784">
        <v>0.85497025966955997</v>
      </c>
      <c r="D10" s="3784">
        <v>0.86602643096516196</v>
      </c>
      <c r="E10" s="3784">
        <v>0.82905716739149404</v>
      </c>
      <c r="F10" s="3784">
        <v>0.82625572284563498</v>
      </c>
      <c r="G10" s="3784">
        <v>0.852931860692692</v>
      </c>
      <c r="H10" s="3784">
        <v>0.89029197487873901</v>
      </c>
      <c r="I10" s="3784">
        <v>0.90840152330016799</v>
      </c>
      <c r="J10" s="3784">
        <v>0.80889603163590196</v>
      </c>
      <c r="K10" s="3784">
        <v>0.85698399699375205</v>
      </c>
      <c r="L10" s="3784">
        <v>0.89845781259173296</v>
      </c>
      <c r="M10" s="3784">
        <v>0.88764935536483303</v>
      </c>
      <c r="N10" s="3784">
        <v>0.89749639111550805</v>
      </c>
      <c r="O10" s="3784">
        <v>0.818574049712116</v>
      </c>
      <c r="P10" s="3784">
        <v>0.74537397332621103</v>
      </c>
      <c r="Q10" s="3784">
        <v>0.836950610888193</v>
      </c>
      <c r="R10" s="3784">
        <v>0.86803564584952198</v>
      </c>
      <c r="S10" s="3784">
        <v>0.81721139482134197</v>
      </c>
      <c r="T10" s="3784">
        <v>0.89104050076033303</v>
      </c>
      <c r="U10" s="3784">
        <v>0.86310538914551804</v>
      </c>
      <c r="V10" s="3786"/>
      <c r="W10" s="3788"/>
      <c r="X10" s="3790"/>
      <c r="Y10" s="3792"/>
      <c r="Z10" s="3784">
        <v>0.866729936799015</v>
      </c>
      <c r="AA10" s="3784">
        <v>0.87641350835313703</v>
      </c>
      <c r="AB10" s="3784">
        <v>0.86116998890461804</v>
      </c>
      <c r="AC10" s="3784">
        <v>0.81644863397230205</v>
      </c>
      <c r="AD10" s="3794"/>
      <c r="AE10" s="3784">
        <v>0.75377425569032097</v>
      </c>
      <c r="AF10" s="3784">
        <v>0.71076779411966695</v>
      </c>
      <c r="AG10" s="3784">
        <v>0.90226986248741903</v>
      </c>
      <c r="AH10" s="3784">
        <v>0.84136491886473497</v>
      </c>
      <c r="AI10" s="3784">
        <v>0.85986697601739104</v>
      </c>
      <c r="AJ10" s="3784">
        <v>0.87469297805208002</v>
      </c>
      <c r="AK10" s="3784">
        <v>0.67542047382732395</v>
      </c>
      <c r="AL10" s="3784">
        <v>0.83843224969234298</v>
      </c>
      <c r="AM10" s="3784">
        <v>0.87707686713407096</v>
      </c>
      <c r="AN10" s="3784">
        <v>0.84472923078892004</v>
      </c>
      <c r="AO10" s="3784">
        <v>0.88187237235082705</v>
      </c>
      <c r="AP10" s="3796"/>
      <c r="AQ10" s="3784">
        <v>0.87168885340781099</v>
      </c>
      <c r="AR10" s="3784">
        <v>0.68483599883892998</v>
      </c>
      <c r="AS10" s="3784">
        <v>0.84948348676077301</v>
      </c>
      <c r="AT10" s="3784">
        <v>0.87993945602607304</v>
      </c>
      <c r="AU10" s="3784">
        <v>0.78464453421194602</v>
      </c>
      <c r="AV10" s="3784">
        <v>0.86910013354057702</v>
      </c>
      <c r="AW10" s="3784">
        <v>0.85842839317578401</v>
      </c>
      <c r="AX10" s="3784">
        <v>0.89248889478770499</v>
      </c>
      <c r="AY10" s="3784">
        <v>0.92453068032821095</v>
      </c>
      <c r="AZ10" s="3781">
        <v>0.91847992664014499</v>
      </c>
    </row>
    <row r="11" spans="1:52" ht="17" x14ac:dyDescent="0.2">
      <c r="A11" s="3848" t="s">
        <v>197</v>
      </c>
      <c r="B11" s="3783">
        <v>0.77542640176131705</v>
      </c>
      <c r="C11" s="3784">
        <v>0.72678417551135099</v>
      </c>
      <c r="D11" s="3784">
        <v>0.81639396210172899</v>
      </c>
      <c r="E11" s="3784">
        <v>0.70207048913080605</v>
      </c>
      <c r="F11" s="3784">
        <v>0.73467032385705799</v>
      </c>
      <c r="G11" s="3784">
        <v>0.80232809168653496</v>
      </c>
      <c r="H11" s="3784">
        <v>0.81417933686202104</v>
      </c>
      <c r="I11" s="3784">
        <v>0.82631150915664497</v>
      </c>
      <c r="J11" s="3784">
        <v>0.74413805503346797</v>
      </c>
      <c r="K11" s="3784">
        <v>0.77924133096013104</v>
      </c>
      <c r="L11" s="3784">
        <v>0.81565857265484898</v>
      </c>
      <c r="M11" s="3784">
        <v>0.75233440124381501</v>
      </c>
      <c r="N11" s="3784">
        <v>0.76781890015169896</v>
      </c>
      <c r="O11" s="3784">
        <v>0.78150573790085798</v>
      </c>
      <c r="P11" s="3784">
        <v>0.78567846974764899</v>
      </c>
      <c r="Q11" s="3784">
        <v>0.813102857247051</v>
      </c>
      <c r="R11" s="3784">
        <v>0.78666428144476896</v>
      </c>
      <c r="S11" s="3784">
        <v>0.77285463716240599</v>
      </c>
      <c r="T11" s="3784">
        <v>0.77528388402900505</v>
      </c>
      <c r="U11" s="3784">
        <v>0.71644969807819303</v>
      </c>
      <c r="V11" s="3786"/>
      <c r="W11" s="3788"/>
      <c r="X11" s="3790"/>
      <c r="Y11" s="3792"/>
      <c r="Z11" s="3784">
        <v>0.73047463835760396</v>
      </c>
      <c r="AA11" s="3784">
        <v>0.79818011573302405</v>
      </c>
      <c r="AB11" s="3784">
        <v>0.79955224278597303</v>
      </c>
      <c r="AC11" s="3784">
        <v>0.81470450841158104</v>
      </c>
      <c r="AD11" s="3794"/>
      <c r="AE11" s="3784">
        <v>0.75244107117758396</v>
      </c>
      <c r="AF11" s="3784">
        <v>0.69337398206512002</v>
      </c>
      <c r="AG11" s="3784">
        <v>0.81764898254660201</v>
      </c>
      <c r="AH11" s="3784">
        <v>0.77800675740268799</v>
      </c>
      <c r="AI11" s="3784">
        <v>0.81045925739177405</v>
      </c>
      <c r="AJ11" s="3784">
        <v>0.77966062014729698</v>
      </c>
      <c r="AK11" s="3784">
        <v>0.59879212133690196</v>
      </c>
      <c r="AL11" s="3784">
        <v>0.744511485630035</v>
      </c>
      <c r="AM11" s="3784">
        <v>0.78489394612723895</v>
      </c>
      <c r="AN11" s="3784">
        <v>0.81789120173367402</v>
      </c>
      <c r="AO11" s="3784">
        <v>0.78828399007053496</v>
      </c>
      <c r="AP11" s="3796"/>
      <c r="AQ11" s="3784">
        <v>0.78452590407508205</v>
      </c>
      <c r="AR11" s="3784">
        <v>0.67826604082152797</v>
      </c>
      <c r="AS11" s="3784">
        <v>0.75649862334782703</v>
      </c>
      <c r="AT11" s="3784">
        <v>0.75729925108055796</v>
      </c>
      <c r="AU11" s="3784">
        <v>0.73931034143739705</v>
      </c>
      <c r="AV11" s="3784">
        <v>0.77971700741737304</v>
      </c>
      <c r="AW11" s="3784">
        <v>0.77036154356767395</v>
      </c>
      <c r="AX11" s="3784">
        <v>0.78578501719182303</v>
      </c>
      <c r="AY11" s="3784">
        <v>0.80726534460274602</v>
      </c>
      <c r="AZ11" s="3781">
        <v>0.81375221492983396</v>
      </c>
    </row>
    <row r="12" spans="1:52" ht="17" x14ac:dyDescent="0.2">
      <c r="A12" s="3848" t="s">
        <v>198</v>
      </c>
      <c r="B12" s="3783">
        <v>0.69242200563115197</v>
      </c>
      <c r="C12" s="3784">
        <v>0.64903593271160398</v>
      </c>
      <c r="D12" s="3784">
        <v>0.72896271721641503</v>
      </c>
      <c r="E12" s="3784">
        <v>0.66332240232512596</v>
      </c>
      <c r="F12" s="3784">
        <v>0.65510383205270395</v>
      </c>
      <c r="G12" s="3784">
        <v>0.71170601184688898</v>
      </c>
      <c r="H12" s="3784">
        <v>0.68511479996889502</v>
      </c>
      <c r="I12" s="3784">
        <v>0.75248712594571099</v>
      </c>
      <c r="J12" s="3784">
        <v>0.63996910488949399</v>
      </c>
      <c r="K12" s="3784">
        <v>0.71627021738135499</v>
      </c>
      <c r="L12" s="3784">
        <v>0.72347725513452499</v>
      </c>
      <c r="M12" s="3784">
        <v>0.67397918922964695</v>
      </c>
      <c r="N12" s="3784">
        <v>0.71882500924773396</v>
      </c>
      <c r="O12" s="3784">
        <v>0.62701380610660196</v>
      </c>
      <c r="P12" s="3784">
        <v>0.64580740722754104</v>
      </c>
      <c r="Q12" s="3784">
        <v>0.730887420883785</v>
      </c>
      <c r="R12" s="3784">
        <v>0.71718008643124898</v>
      </c>
      <c r="S12" s="3784">
        <v>0.59533325364085599</v>
      </c>
      <c r="T12" s="3784">
        <v>0.75882182184603697</v>
      </c>
      <c r="U12" s="3784">
        <v>0.65045686489207999</v>
      </c>
      <c r="V12" s="3786"/>
      <c r="W12" s="3788"/>
      <c r="X12" s="3790"/>
      <c r="Y12" s="3792"/>
      <c r="Z12" s="3784">
        <v>0.73074280172592598</v>
      </c>
      <c r="AA12" s="3784">
        <v>0.72659286423287806</v>
      </c>
      <c r="AB12" s="3784">
        <v>0.66090147370324903</v>
      </c>
      <c r="AC12" s="3784">
        <v>0.53940397823820896</v>
      </c>
      <c r="AD12" s="3794"/>
      <c r="AE12" s="3784">
        <v>0.59082190308472005</v>
      </c>
      <c r="AF12" s="3784">
        <v>0.53489611227838896</v>
      </c>
      <c r="AG12" s="3784">
        <v>0.71287969951072105</v>
      </c>
      <c r="AH12" s="3784">
        <v>0.707813349284518</v>
      </c>
      <c r="AI12" s="3784">
        <v>0.63058552671479795</v>
      </c>
      <c r="AJ12" s="3784">
        <v>0.71062112581694903</v>
      </c>
      <c r="AK12" s="3784">
        <v>0.67888507877006499</v>
      </c>
      <c r="AL12" s="3784">
        <v>0.65996047602820795</v>
      </c>
      <c r="AM12" s="3784">
        <v>0.70220458352183701</v>
      </c>
      <c r="AN12" s="3784">
        <v>0.70578897299879895</v>
      </c>
      <c r="AO12" s="3784">
        <v>0.73781262747493503</v>
      </c>
      <c r="AP12" s="3796"/>
      <c r="AQ12" s="3784">
        <v>0.71276944658102903</v>
      </c>
      <c r="AR12" s="3784">
        <v>0.49184206613852099</v>
      </c>
      <c r="AS12" s="3784">
        <v>0.61178062037056902</v>
      </c>
      <c r="AT12" s="3784">
        <v>0.71354611943161195</v>
      </c>
      <c r="AU12" s="3784">
        <v>0.69222398234253801</v>
      </c>
      <c r="AV12" s="3784">
        <v>0.68437107562854604</v>
      </c>
      <c r="AW12" s="3784">
        <v>0.676197893633947</v>
      </c>
      <c r="AX12" s="3784">
        <v>0.69781898192888503</v>
      </c>
      <c r="AY12" s="3784">
        <v>0.66850633527183601</v>
      </c>
      <c r="AZ12" s="3781">
        <v>0.756976049611921</v>
      </c>
    </row>
    <row r="13" spans="1:52" ht="17" x14ac:dyDescent="0.2">
      <c r="A13" s="3848" t="s">
        <v>199</v>
      </c>
      <c r="B13" s="3783">
        <v>0.30498613762688298</v>
      </c>
      <c r="C13" s="3784">
        <v>0.29296941692626299</v>
      </c>
      <c r="D13" s="3784">
        <v>0.31510688596325098</v>
      </c>
      <c r="E13" s="3784">
        <v>0.26207095524903401</v>
      </c>
      <c r="F13" s="3784">
        <v>0.26115771732905202</v>
      </c>
      <c r="G13" s="3784">
        <v>0.33543020215979602</v>
      </c>
      <c r="H13" s="3784">
        <v>0.29984471352849001</v>
      </c>
      <c r="I13" s="3784">
        <v>0.373040407732531</v>
      </c>
      <c r="J13" s="3784">
        <v>0.31879196986295899</v>
      </c>
      <c r="K13" s="3784">
        <v>0.32147092431322699</v>
      </c>
      <c r="L13" s="3784">
        <v>0.28978117537703801</v>
      </c>
      <c r="M13" s="3784">
        <v>0.27517735430487</v>
      </c>
      <c r="N13" s="3784">
        <v>0.29844013472043401</v>
      </c>
      <c r="O13" s="3784">
        <v>0.32365306952762202</v>
      </c>
      <c r="P13" s="3784">
        <v>0.32144101595935198</v>
      </c>
      <c r="Q13" s="3784">
        <v>0.28051518183992602</v>
      </c>
      <c r="R13" s="3784">
        <v>0.33802555897442399</v>
      </c>
      <c r="S13" s="3784">
        <v>0.23780272803889599</v>
      </c>
      <c r="T13" s="3784">
        <v>0.30217873119917399</v>
      </c>
      <c r="U13" s="3784">
        <v>0.27109804633589102</v>
      </c>
      <c r="V13" s="3786"/>
      <c r="W13" s="3788"/>
      <c r="X13" s="3790"/>
      <c r="Y13" s="3792"/>
      <c r="Z13" s="3784">
        <v>0.29160313723049702</v>
      </c>
      <c r="AA13" s="3784">
        <v>0.283955745479259</v>
      </c>
      <c r="AB13" s="3784">
        <v>0.33910756955482801</v>
      </c>
      <c r="AC13" s="3784">
        <v>0.19057478626812199</v>
      </c>
      <c r="AD13" s="3794"/>
      <c r="AE13" s="3784">
        <v>0.38514357053682902</v>
      </c>
      <c r="AF13" s="3784">
        <v>0.267594080299556</v>
      </c>
      <c r="AG13" s="3784">
        <v>0.344053874705115</v>
      </c>
      <c r="AH13" s="3784">
        <v>0.26892496114629999</v>
      </c>
      <c r="AI13" s="3784">
        <v>0.43055484533851202</v>
      </c>
      <c r="AJ13" s="3784">
        <v>0.29977120932033502</v>
      </c>
      <c r="AK13" s="3784">
        <v>0.23208356702850999</v>
      </c>
      <c r="AL13" s="3784">
        <v>0.33936063542762201</v>
      </c>
      <c r="AM13" s="3784">
        <v>0.28255989816398502</v>
      </c>
      <c r="AN13" s="3784">
        <v>0.30702374629663998</v>
      </c>
      <c r="AO13" s="3784">
        <v>0.281837217454047</v>
      </c>
      <c r="AP13" s="3796"/>
      <c r="AQ13" s="3784">
        <v>0.31474852624225702</v>
      </c>
      <c r="AR13" s="3784">
        <v>0.111753003561087</v>
      </c>
      <c r="AS13" s="3784">
        <v>0.311221847272384</v>
      </c>
      <c r="AT13" s="3784">
        <v>0.32052622110147799</v>
      </c>
      <c r="AU13" s="3784">
        <v>0.36861978574597498</v>
      </c>
      <c r="AV13" s="3784">
        <v>0.25847017427940799</v>
      </c>
      <c r="AW13" s="3784">
        <v>0.31243377579424297</v>
      </c>
      <c r="AX13" s="3784">
        <v>0.309659149823934</v>
      </c>
      <c r="AY13" s="3784">
        <v>0.25662267381938803</v>
      </c>
      <c r="AZ13" s="3781">
        <v>0.30548450160239599</v>
      </c>
    </row>
    <row r="14" spans="1:52" ht="17" x14ac:dyDescent="0.2">
      <c r="A14" s="3848" t="s">
        <v>200</v>
      </c>
      <c r="B14" s="3783">
        <v>0.39454671974865702</v>
      </c>
      <c r="C14" s="3784">
        <v>0.37953671538213501</v>
      </c>
      <c r="D14" s="3784">
        <v>0.40718847788767198</v>
      </c>
      <c r="E14" s="3784">
        <v>0.473350694897894</v>
      </c>
      <c r="F14" s="3784">
        <v>0.35931523050581599</v>
      </c>
      <c r="G14" s="3784">
        <v>0.42077885650263103</v>
      </c>
      <c r="H14" s="3784">
        <v>0.382476437256284</v>
      </c>
      <c r="I14" s="3784">
        <v>0.36818394154380302</v>
      </c>
      <c r="J14" s="3784">
        <v>0.43038395354826697</v>
      </c>
      <c r="K14" s="3784">
        <v>0.44506103347436698</v>
      </c>
      <c r="L14" s="3784">
        <v>0.36715202115803802</v>
      </c>
      <c r="M14" s="3784">
        <v>0.283555833140192</v>
      </c>
      <c r="N14" s="3784">
        <v>0.36562119975125601</v>
      </c>
      <c r="O14" s="3784">
        <v>0.47091852323260203</v>
      </c>
      <c r="P14" s="3784">
        <v>0.380839064899746</v>
      </c>
      <c r="Q14" s="3784">
        <v>0.45577482675144299</v>
      </c>
      <c r="R14" s="3784">
        <v>0.380747203804219</v>
      </c>
      <c r="S14" s="3784">
        <v>0.37182066486080501</v>
      </c>
      <c r="T14" s="3784">
        <v>0.426488780189136</v>
      </c>
      <c r="U14" s="3784">
        <v>0.54543419151678296</v>
      </c>
      <c r="V14" s="3786"/>
      <c r="W14" s="3788"/>
      <c r="X14" s="3790"/>
      <c r="Y14" s="3792"/>
      <c r="Z14" s="3784">
        <v>0.363799587534055</v>
      </c>
      <c r="AA14" s="3784">
        <v>0.37811852324614198</v>
      </c>
      <c r="AB14" s="3784">
        <v>0.43658855842350502</v>
      </c>
      <c r="AC14" s="3784">
        <v>0.33609401550741802</v>
      </c>
      <c r="AD14" s="3794"/>
      <c r="AE14" s="3784">
        <v>0.47723871650503102</v>
      </c>
      <c r="AF14" s="3784">
        <v>0.28527170106702898</v>
      </c>
      <c r="AG14" s="3784">
        <v>0.34829831752674201</v>
      </c>
      <c r="AH14" s="3784">
        <v>0.36124381003886702</v>
      </c>
      <c r="AI14" s="3784">
        <v>0.47884709377203699</v>
      </c>
      <c r="AJ14" s="3784">
        <v>0.41202112212235198</v>
      </c>
      <c r="AK14" s="3784">
        <v>0.296100662866014</v>
      </c>
      <c r="AL14" s="3784">
        <v>0.39420593869244602</v>
      </c>
      <c r="AM14" s="3784">
        <v>0.39274067945301899</v>
      </c>
      <c r="AN14" s="3784">
        <v>0.36708483440728101</v>
      </c>
      <c r="AO14" s="3784">
        <v>0.42335053839263198</v>
      </c>
      <c r="AP14" s="3796"/>
      <c r="AQ14" s="3784">
        <v>0.37407475612562802</v>
      </c>
      <c r="AR14" s="3784">
        <v>0.357334919185269</v>
      </c>
      <c r="AS14" s="3784">
        <v>0.55092157000056197</v>
      </c>
      <c r="AT14" s="3784">
        <v>0.48612410027818698</v>
      </c>
      <c r="AU14" s="3784">
        <v>0.46704372704179797</v>
      </c>
      <c r="AV14" s="3784">
        <v>0.396252057340851</v>
      </c>
      <c r="AW14" s="3784">
        <v>0.34197474169714298</v>
      </c>
      <c r="AX14" s="3784">
        <v>0.40438785498314</v>
      </c>
      <c r="AY14" s="3784">
        <v>0.34443674093696203</v>
      </c>
      <c r="AZ14" s="3781">
        <v>0.37439726016235197</v>
      </c>
    </row>
    <row r="15" spans="1:52" ht="17" x14ac:dyDescent="0.2">
      <c r="A15" s="3848" t="s">
        <v>201</v>
      </c>
      <c r="B15" s="3783">
        <v>0.20786851386174901</v>
      </c>
      <c r="C15" s="3784">
        <v>0.22198324056067101</v>
      </c>
      <c r="D15" s="3784">
        <v>0.19598077840418501</v>
      </c>
      <c r="E15" s="3784">
        <v>0.20777501276802299</v>
      </c>
      <c r="F15" s="3784">
        <v>0.16740065457879799</v>
      </c>
      <c r="G15" s="3784">
        <v>0.198833275291248</v>
      </c>
      <c r="H15" s="3784">
        <v>0.21196449205086099</v>
      </c>
      <c r="I15" s="3784">
        <v>0.26149596156706401</v>
      </c>
      <c r="J15" s="3784">
        <v>0.247722686956724</v>
      </c>
      <c r="K15" s="3784">
        <v>0.240415570966134</v>
      </c>
      <c r="L15" s="3784">
        <v>0.15971489615600201</v>
      </c>
      <c r="M15" s="3784">
        <v>0.158181943961863</v>
      </c>
      <c r="N15" s="3784">
        <v>0.18968974249625301</v>
      </c>
      <c r="O15" s="3784">
        <v>0.275119720996649</v>
      </c>
      <c r="P15" s="3784">
        <v>0.19877315138012899</v>
      </c>
      <c r="Q15" s="3784">
        <v>0.18180238563342799</v>
      </c>
      <c r="R15" s="3784">
        <v>0.233135576207952</v>
      </c>
      <c r="S15" s="3784">
        <v>0.16648773450075299</v>
      </c>
      <c r="T15" s="3784">
        <v>0.181883056379748</v>
      </c>
      <c r="U15" s="3784">
        <v>0.20969112747549701</v>
      </c>
      <c r="V15" s="3786"/>
      <c r="W15" s="3788"/>
      <c r="X15" s="3790"/>
      <c r="Y15" s="3792"/>
      <c r="Z15" s="3784">
        <v>0.244608209213238</v>
      </c>
      <c r="AA15" s="3784">
        <v>0.19285238740711599</v>
      </c>
      <c r="AB15" s="3784">
        <v>0.17800540508578899</v>
      </c>
      <c r="AC15" s="3784">
        <v>0.19455669632020101</v>
      </c>
      <c r="AD15" s="3794"/>
      <c r="AE15" s="3784">
        <v>0.30593794181114697</v>
      </c>
      <c r="AF15" s="3784">
        <v>0.16523801022626899</v>
      </c>
      <c r="AG15" s="3784">
        <v>0.167913942715262</v>
      </c>
      <c r="AH15" s="3784">
        <v>0.18874430851339899</v>
      </c>
      <c r="AI15" s="3784">
        <v>0.32541167152851502</v>
      </c>
      <c r="AJ15" s="3784">
        <v>0.212384198609844</v>
      </c>
      <c r="AK15" s="3784">
        <v>0.286092592987015</v>
      </c>
      <c r="AL15" s="3784">
        <v>0.23653237897125801</v>
      </c>
      <c r="AM15" s="3784">
        <v>0.21100668031845099</v>
      </c>
      <c r="AN15" s="3784">
        <v>0.12552817539795799</v>
      </c>
      <c r="AO15" s="3784">
        <v>0.19923550911054999</v>
      </c>
      <c r="AP15" s="3796"/>
      <c r="AQ15" s="3784">
        <v>0.209422768972024</v>
      </c>
      <c r="AR15" s="3784">
        <v>0.17239060099540501</v>
      </c>
      <c r="AS15" s="3784">
        <v>0.20252976737316999</v>
      </c>
      <c r="AT15" s="3784">
        <v>0.202782168074948</v>
      </c>
      <c r="AU15" s="3784">
        <v>0.25309693784126203</v>
      </c>
      <c r="AV15" s="3784">
        <v>0.21709050707605801</v>
      </c>
      <c r="AW15" s="3784">
        <v>0.17232483043112801</v>
      </c>
      <c r="AX15" s="3784">
        <v>0.174383976972497</v>
      </c>
      <c r="AY15" s="3784">
        <v>0.18610776486922401</v>
      </c>
      <c r="AZ15" s="3781">
        <v>0.221609566867219</v>
      </c>
    </row>
    <row r="16" spans="1:52" ht="17" x14ac:dyDescent="0.2">
      <c r="A16" s="3848" t="s">
        <v>202</v>
      </c>
      <c r="B16" s="3783">
        <v>0.54312585360674304</v>
      </c>
      <c r="C16" s="3784">
        <v>0.55617910192077602</v>
      </c>
      <c r="D16" s="3784">
        <v>0.532132118755968</v>
      </c>
      <c r="E16" s="3784">
        <v>0.53889093596941895</v>
      </c>
      <c r="F16" s="3784">
        <v>0.46389484815987297</v>
      </c>
      <c r="G16" s="3784">
        <v>0.52649279779135405</v>
      </c>
      <c r="H16" s="3784">
        <v>0.59396647141382597</v>
      </c>
      <c r="I16" s="3784">
        <v>0.61190858105026702</v>
      </c>
      <c r="J16" s="3784">
        <v>0.49704682266843703</v>
      </c>
      <c r="K16" s="3784">
        <v>0.56848397607337697</v>
      </c>
      <c r="L16" s="3784">
        <v>0.55099015368078996</v>
      </c>
      <c r="M16" s="3784">
        <v>0.54749726312925995</v>
      </c>
      <c r="N16" s="3784">
        <v>0.54532940395218499</v>
      </c>
      <c r="O16" s="3784">
        <v>0.54574030715064803</v>
      </c>
      <c r="P16" s="3784">
        <v>0.506245333300957</v>
      </c>
      <c r="Q16" s="3784">
        <v>0.57933394899450896</v>
      </c>
      <c r="R16" s="3784">
        <v>0.56155888970924706</v>
      </c>
      <c r="S16" s="3784">
        <v>0.47230949550902801</v>
      </c>
      <c r="T16" s="3784">
        <v>0.563137659876361</v>
      </c>
      <c r="U16" s="3784">
        <v>0.57890679911645704</v>
      </c>
      <c r="V16" s="3786"/>
      <c r="W16" s="3788"/>
      <c r="X16" s="3790"/>
      <c r="Y16" s="3792"/>
      <c r="Z16" s="3784">
        <v>0.55419730773485998</v>
      </c>
      <c r="AA16" s="3784">
        <v>0.57042162151026599</v>
      </c>
      <c r="AB16" s="3784">
        <v>0.52008055456041102</v>
      </c>
      <c r="AC16" s="3784">
        <v>0.34107140307251699</v>
      </c>
      <c r="AD16" s="3794"/>
      <c r="AE16" s="3784">
        <v>0.62746897503947896</v>
      </c>
      <c r="AF16" s="3784">
        <v>0.43108529367335402</v>
      </c>
      <c r="AG16" s="3784">
        <v>0.61310036735639895</v>
      </c>
      <c r="AH16" s="3784">
        <v>0.55713200971274202</v>
      </c>
      <c r="AI16" s="3784">
        <v>0.60807752636755097</v>
      </c>
      <c r="AJ16" s="3784">
        <v>0.54666971379491303</v>
      </c>
      <c r="AK16" s="3784">
        <v>0.42273386674996899</v>
      </c>
      <c r="AL16" s="3784">
        <v>0.55981575070398903</v>
      </c>
      <c r="AM16" s="3784">
        <v>0.50852658017792296</v>
      </c>
      <c r="AN16" s="3784">
        <v>0.564582440154341</v>
      </c>
      <c r="AO16" s="3784">
        <v>0.56525640526318999</v>
      </c>
      <c r="AP16" s="3796"/>
      <c r="AQ16" s="3784">
        <v>0.55778991325653904</v>
      </c>
      <c r="AR16" s="3784">
        <v>0.34512810710164299</v>
      </c>
      <c r="AS16" s="3784">
        <v>0.50561026495094197</v>
      </c>
      <c r="AT16" s="3784">
        <v>0.56879963245406795</v>
      </c>
      <c r="AU16" s="3784">
        <v>0.58566965750571198</v>
      </c>
      <c r="AV16" s="3784">
        <v>0.50569064957241106</v>
      </c>
      <c r="AW16" s="3784">
        <v>0.49201242366858799</v>
      </c>
      <c r="AX16" s="3784">
        <v>0.55116329950270204</v>
      </c>
      <c r="AY16" s="3784">
        <v>0.58862589449706204</v>
      </c>
      <c r="AZ16" s="3781">
        <v>0.61436246061389399</v>
      </c>
    </row>
    <row r="17" spans="1:52" ht="17" x14ac:dyDescent="0.2">
      <c r="A17" s="3848" t="s">
        <v>203</v>
      </c>
      <c r="B17" s="3783">
        <v>0.61003482462555603</v>
      </c>
      <c r="C17" s="3784">
        <v>0.63816520527927501</v>
      </c>
      <c r="D17" s="3784">
        <v>0.58634279496992703</v>
      </c>
      <c r="E17" s="3784">
        <v>0.603551981625298</v>
      </c>
      <c r="F17" s="3784">
        <v>0.52530494937669003</v>
      </c>
      <c r="G17" s="3784">
        <v>0.67536444389116201</v>
      </c>
      <c r="H17" s="3784">
        <v>0.62323932444047403</v>
      </c>
      <c r="I17" s="3784">
        <v>0.65712227818796598</v>
      </c>
      <c r="J17" s="3784">
        <v>0.57832061695192405</v>
      </c>
      <c r="K17" s="3784">
        <v>0.60252113105170901</v>
      </c>
      <c r="L17" s="3784">
        <v>0.62948940404048004</v>
      </c>
      <c r="M17" s="3784">
        <v>0.64149865999838196</v>
      </c>
      <c r="N17" s="3784">
        <v>0.62772612950540796</v>
      </c>
      <c r="O17" s="3784">
        <v>0.61273847235216705</v>
      </c>
      <c r="P17" s="3784">
        <v>0.54699054822711002</v>
      </c>
      <c r="Q17" s="3784">
        <v>0.53500527173289303</v>
      </c>
      <c r="R17" s="3784">
        <v>0.63854707091972196</v>
      </c>
      <c r="S17" s="3784">
        <v>0.55325524974193896</v>
      </c>
      <c r="T17" s="3784">
        <v>0.63371932496786398</v>
      </c>
      <c r="U17" s="3784">
        <v>0.53951271457835104</v>
      </c>
      <c r="V17" s="3786"/>
      <c r="W17" s="3788"/>
      <c r="X17" s="3790"/>
      <c r="Y17" s="3792"/>
      <c r="Z17" s="3784">
        <v>0.63666154109447004</v>
      </c>
      <c r="AA17" s="3784">
        <v>0.64290520671832296</v>
      </c>
      <c r="AB17" s="3784">
        <v>0.62229789187741502</v>
      </c>
      <c r="AC17" s="3784">
        <v>0.27720172903020501</v>
      </c>
      <c r="AD17" s="3794"/>
      <c r="AE17" s="3784">
        <v>0.348787938917413</v>
      </c>
      <c r="AF17" s="3784">
        <v>0.50179119918336301</v>
      </c>
      <c r="AG17" s="3784">
        <v>0.64965820296996701</v>
      </c>
      <c r="AH17" s="3784">
        <v>0.63781659961159998</v>
      </c>
      <c r="AI17" s="3784">
        <v>0.71523996284937197</v>
      </c>
      <c r="AJ17" s="3784">
        <v>0.61800168744328898</v>
      </c>
      <c r="AK17" s="3784">
        <v>0.43208404033519598</v>
      </c>
      <c r="AL17" s="3784">
        <v>0.61318818229099303</v>
      </c>
      <c r="AM17" s="3784">
        <v>0.60804114693012601</v>
      </c>
      <c r="AN17" s="3784">
        <v>0.613856059006337</v>
      </c>
      <c r="AO17" s="3784">
        <v>0.59690401175792895</v>
      </c>
      <c r="AP17" s="3796"/>
      <c r="AQ17" s="3784">
        <v>0.64156877112323996</v>
      </c>
      <c r="AR17" s="3784">
        <v>0.32821329708528901</v>
      </c>
      <c r="AS17" s="3784">
        <v>0.51419882726291299</v>
      </c>
      <c r="AT17" s="3784">
        <v>0.54408841323343804</v>
      </c>
      <c r="AU17" s="3784">
        <v>0.61084272348646396</v>
      </c>
      <c r="AV17" s="3784">
        <v>0.57907452997100295</v>
      </c>
      <c r="AW17" s="3784">
        <v>0.58321038255927204</v>
      </c>
      <c r="AX17" s="3784">
        <v>0.71376185696569505</v>
      </c>
      <c r="AY17" s="3784">
        <v>0.56711002768824104</v>
      </c>
      <c r="AZ17" s="3781">
        <v>0.64669181778123996</v>
      </c>
    </row>
    <row r="18" spans="1:52" ht="17" x14ac:dyDescent="0.2">
      <c r="A18" s="3848" t="s">
        <v>204</v>
      </c>
      <c r="B18" s="3783">
        <v>0.51849224213676504</v>
      </c>
      <c r="C18" s="3784">
        <v>0.51286692531489297</v>
      </c>
      <c r="D18" s="3784">
        <v>0.52323000856114099</v>
      </c>
      <c r="E18" s="3784">
        <v>0.50493904499608</v>
      </c>
      <c r="F18" s="3784">
        <v>0.51278609260963703</v>
      </c>
      <c r="G18" s="3784">
        <v>0.53561000130791703</v>
      </c>
      <c r="H18" s="3784">
        <v>0.47365148618368302</v>
      </c>
      <c r="I18" s="3784">
        <v>0.56288078270062103</v>
      </c>
      <c r="J18" s="3784">
        <v>0.40168530074138498</v>
      </c>
      <c r="K18" s="3784">
        <v>0.52522378416773596</v>
      </c>
      <c r="L18" s="3784">
        <v>0.59297104554714697</v>
      </c>
      <c r="M18" s="3784">
        <v>0.561651995111349</v>
      </c>
      <c r="N18" s="3784">
        <v>0.51881705398123101</v>
      </c>
      <c r="O18" s="3784">
        <v>0.51070309667757396</v>
      </c>
      <c r="P18" s="3784">
        <v>0.52510395736078797</v>
      </c>
      <c r="Q18" s="3784">
        <v>0.52785330531753205</v>
      </c>
      <c r="R18" s="3784">
        <v>0.53201788646058401</v>
      </c>
      <c r="S18" s="3784">
        <v>0.49175633949897501</v>
      </c>
      <c r="T18" s="3784">
        <v>0.54922436034857702</v>
      </c>
      <c r="U18" s="3784">
        <v>0.441506478982433</v>
      </c>
      <c r="V18" s="3786"/>
      <c r="W18" s="3788"/>
      <c r="X18" s="3790"/>
      <c r="Y18" s="3792"/>
      <c r="Z18" s="3784">
        <v>0.58089760610712304</v>
      </c>
      <c r="AA18" s="3784">
        <v>0.54292804589545496</v>
      </c>
      <c r="AB18" s="3784">
        <v>0.47889593412798098</v>
      </c>
      <c r="AC18" s="3784">
        <v>0.28758488587707098</v>
      </c>
      <c r="AD18" s="3794"/>
      <c r="AE18" s="3784">
        <v>0.38732213871733201</v>
      </c>
      <c r="AF18" s="3784">
        <v>0.43262793135491201</v>
      </c>
      <c r="AG18" s="3784">
        <v>0.54939181401669501</v>
      </c>
      <c r="AH18" s="3784">
        <v>0.49452907130780599</v>
      </c>
      <c r="AI18" s="3784">
        <v>0.54255851759006102</v>
      </c>
      <c r="AJ18" s="3784">
        <v>0.52445887410257397</v>
      </c>
      <c r="AK18" s="3784">
        <v>0.514046559178718</v>
      </c>
      <c r="AL18" s="3784">
        <v>0.52632454376109195</v>
      </c>
      <c r="AM18" s="3784">
        <v>0.52829218579131898</v>
      </c>
      <c r="AN18" s="3784">
        <v>0.50532228030996296</v>
      </c>
      <c r="AO18" s="3784">
        <v>0.470655397967781</v>
      </c>
      <c r="AP18" s="3796"/>
      <c r="AQ18" s="3784">
        <v>0.53397372575448399</v>
      </c>
      <c r="AR18" s="3784">
        <v>0.278326926208327</v>
      </c>
      <c r="AS18" s="3784">
        <v>0.49149013324162599</v>
      </c>
      <c r="AT18" s="3784">
        <v>0.56562821063712398</v>
      </c>
      <c r="AU18" s="3784">
        <v>0.52741496632080098</v>
      </c>
      <c r="AV18" s="3784">
        <v>0.48534262810243001</v>
      </c>
      <c r="AW18" s="3784">
        <v>0.49905772307408403</v>
      </c>
      <c r="AX18" s="3784">
        <v>0.58213657648390904</v>
      </c>
      <c r="AY18" s="3784">
        <v>0.49750504007648699</v>
      </c>
      <c r="AZ18" s="3781">
        <v>0.56181902855857002</v>
      </c>
    </row>
    <row r="19" spans="1:52" ht="17" x14ac:dyDescent="0.2">
      <c r="A19" s="3848" t="s">
        <v>205</v>
      </c>
      <c r="B19" s="3783">
        <v>0.44040132255127601</v>
      </c>
      <c r="C19" s="3784">
        <v>0.40560039136400799</v>
      </c>
      <c r="D19" s="3784">
        <v>0.46971143761448098</v>
      </c>
      <c r="E19" s="3784">
        <v>0.37520588562664198</v>
      </c>
      <c r="F19" s="3784">
        <v>0.32322920242022302</v>
      </c>
      <c r="G19" s="3784">
        <v>0.45672135229129701</v>
      </c>
      <c r="H19" s="3784">
        <v>0.48885469290241801</v>
      </c>
      <c r="I19" s="3784">
        <v>0.57933074933570405</v>
      </c>
      <c r="J19" s="3784">
        <v>0.47673336850113401</v>
      </c>
      <c r="K19" s="3784">
        <v>0.45246095305369699</v>
      </c>
      <c r="L19" s="3784">
        <v>0.40937757741390801</v>
      </c>
      <c r="M19" s="3784">
        <v>0.41069046529343001</v>
      </c>
      <c r="N19" s="3784">
        <v>0.44175246713493699</v>
      </c>
      <c r="O19" s="3784">
        <v>0.49334042556559798</v>
      </c>
      <c r="P19" s="3784">
        <v>0.361521510826742</v>
      </c>
      <c r="Q19" s="3784">
        <v>0.38856586341117</v>
      </c>
      <c r="R19" s="3784">
        <v>0.41146598546651802</v>
      </c>
      <c r="S19" s="3784">
        <v>0.48111025153502002</v>
      </c>
      <c r="T19" s="3784">
        <v>0.43527619311371102</v>
      </c>
      <c r="U19" s="3784">
        <v>0.50941855685720605</v>
      </c>
      <c r="V19" s="3786"/>
      <c r="W19" s="3788"/>
      <c r="X19" s="3790"/>
      <c r="Y19" s="3792"/>
      <c r="Z19" s="3784">
        <v>0.25427246262567599</v>
      </c>
      <c r="AA19" s="3784">
        <v>0.44641519009306602</v>
      </c>
      <c r="AB19" s="3784">
        <v>0.582654799129528</v>
      </c>
      <c r="AC19" s="3784">
        <v>0.73528661796714501</v>
      </c>
      <c r="AD19" s="3794"/>
      <c r="AE19" s="3784">
        <v>0.518032095642037</v>
      </c>
      <c r="AF19" s="3784">
        <v>0.30946044301624598</v>
      </c>
      <c r="AG19" s="3784">
        <v>0.53782183373392201</v>
      </c>
      <c r="AH19" s="3784">
        <v>0.37376576340350198</v>
      </c>
      <c r="AI19" s="3784">
        <v>0.446199968842943</v>
      </c>
      <c r="AJ19" s="3784">
        <v>0.44665202728222297</v>
      </c>
      <c r="AK19" s="3784">
        <v>0.374082672478873</v>
      </c>
      <c r="AL19" s="3784">
        <v>0.41714103156021698</v>
      </c>
      <c r="AM19" s="3784">
        <v>0.44500523081066801</v>
      </c>
      <c r="AN19" s="3784">
        <v>0.47186299540772703</v>
      </c>
      <c r="AO19" s="3784">
        <v>0.46350194018133001</v>
      </c>
      <c r="AP19" s="3796"/>
      <c r="AQ19" s="3784">
        <v>0.43979899850717102</v>
      </c>
      <c r="AR19" s="3784">
        <v>0.52228475953812104</v>
      </c>
      <c r="AS19" s="3784">
        <v>0.49273192827680301</v>
      </c>
      <c r="AT19" s="3784">
        <v>0.28634534151886298</v>
      </c>
      <c r="AU19" s="3784">
        <v>0.41889801857425302</v>
      </c>
      <c r="AV19" s="3784">
        <v>0.416968260728523</v>
      </c>
      <c r="AW19" s="3784">
        <v>0.46082577392213298</v>
      </c>
      <c r="AX19" s="3784">
        <v>0.40411307615417502</v>
      </c>
      <c r="AY19" s="3784">
        <v>0.43692114577294899</v>
      </c>
      <c r="AZ19" s="3781">
        <v>0.54746170764743896</v>
      </c>
    </row>
    <row r="20" spans="1:52" ht="17" x14ac:dyDescent="0.2">
      <c r="A20" s="3848" t="s">
        <v>206</v>
      </c>
      <c r="B20" s="3783">
        <v>3.3435004533843897E-2</v>
      </c>
      <c r="C20" s="3784">
        <v>4.3141587197200203E-2</v>
      </c>
      <c r="D20" s="3784">
        <v>2.5259905620468499E-2</v>
      </c>
      <c r="E20" s="3784">
        <v>3.8372781267190598E-2</v>
      </c>
      <c r="F20" s="3784">
        <v>5.3312805514396697E-2</v>
      </c>
      <c r="G20" s="3784">
        <v>2.24075279271727E-2</v>
      </c>
      <c r="H20" s="3784">
        <v>3.1901384012516097E-2</v>
      </c>
      <c r="I20" s="3784">
        <v>1.5003281063169199E-2</v>
      </c>
      <c r="J20" s="3784">
        <v>3.1331108439030197E-2</v>
      </c>
      <c r="K20" s="3784">
        <v>2.6734863814253801E-2</v>
      </c>
      <c r="L20" s="3784">
        <v>3.1714039572008003E-2</v>
      </c>
      <c r="M20" s="3784">
        <v>5.24126868859629E-2</v>
      </c>
      <c r="N20" s="3784">
        <v>3.4924569513519597E-2</v>
      </c>
      <c r="O20" s="3784">
        <v>2.6523365580826901E-2</v>
      </c>
      <c r="P20" s="3784">
        <v>4.2730876398492101E-2</v>
      </c>
      <c r="Q20" s="3784">
        <v>2.5423374316632202E-2</v>
      </c>
      <c r="R20" s="3784">
        <v>3.6089248454581203E-2</v>
      </c>
      <c r="S20" s="3784">
        <v>7.0727073564426498E-3</v>
      </c>
      <c r="T20" s="3784">
        <v>4.6479988188355699E-2</v>
      </c>
      <c r="U20" s="3784">
        <v>6.4898986242256998E-2</v>
      </c>
      <c r="V20" s="3786"/>
      <c r="W20" s="3788"/>
      <c r="X20" s="3790"/>
      <c r="Y20" s="3792"/>
      <c r="Z20" s="3784">
        <v>6.8085836479553005E-2</v>
      </c>
      <c r="AA20" s="3784">
        <v>1.6066459826521301E-2</v>
      </c>
      <c r="AB20" s="3784">
        <v>1.38044175156315E-2</v>
      </c>
      <c r="AC20" s="3784">
        <v>4.3956043956044001E-2</v>
      </c>
      <c r="AD20" s="3794"/>
      <c r="AE20" s="3784">
        <v>2.60518722457855E-2</v>
      </c>
      <c r="AF20" s="3784">
        <v>1.7155778940478001E-2</v>
      </c>
      <c r="AG20" s="3784">
        <v>3.1259902271132498E-2</v>
      </c>
      <c r="AH20" s="3784">
        <v>6.4663755029129993E-2</v>
      </c>
      <c r="AI20" s="3784">
        <v>0.10729681615315</v>
      </c>
      <c r="AJ20" s="3784">
        <v>3.0753955733969201E-2</v>
      </c>
      <c r="AK20" s="3784">
        <v>2.4219103131160401E-2</v>
      </c>
      <c r="AL20" s="3784">
        <v>4.0009968585393303E-2</v>
      </c>
      <c r="AM20" s="3784">
        <v>2.7570686033042999E-2</v>
      </c>
      <c r="AN20" s="3784">
        <v>3.1984873013943198E-2</v>
      </c>
      <c r="AO20" s="3784">
        <v>3.6530344927958099E-2</v>
      </c>
      <c r="AP20" s="3796"/>
      <c r="AQ20" s="3784">
        <v>3.3487426595551199E-2</v>
      </c>
      <c r="AR20" s="3784">
        <v>1.7185254408880801E-2</v>
      </c>
      <c r="AS20" s="3784">
        <v>3.0217012522646601E-2</v>
      </c>
      <c r="AT20" s="3784">
        <v>5.8948598582450301E-2</v>
      </c>
      <c r="AU20" s="3784">
        <v>5.40415653300267E-2</v>
      </c>
      <c r="AV20" s="3784">
        <v>3.33908659041652E-2</v>
      </c>
      <c r="AW20" s="3784">
        <v>1.9591589954590399E-2</v>
      </c>
      <c r="AX20" s="3784">
        <v>4.03157571660245E-2</v>
      </c>
      <c r="AY20" s="3784">
        <v>3.3246306385162197E-2</v>
      </c>
      <c r="AZ20" s="3781">
        <v>1.1909067375862101E-2</v>
      </c>
    </row>
    <row r="21" spans="1:52" ht="17" x14ac:dyDescent="0.2">
      <c r="A21" s="3848" t="s">
        <v>171</v>
      </c>
      <c r="B21" s="3783">
        <v>1.6713822892110802E-2</v>
      </c>
      <c r="C21" s="3784">
        <v>9.96633050828458E-3</v>
      </c>
      <c r="D21" s="3784">
        <v>2.2396710430200702E-2</v>
      </c>
      <c r="E21" s="3784">
        <v>2.0614480444934E-2</v>
      </c>
      <c r="F21" s="3784">
        <v>1.8689372110015701E-2</v>
      </c>
      <c r="G21" s="3784">
        <v>1.7427201830453001E-2</v>
      </c>
      <c r="H21" s="3784">
        <v>8.3144891904104005E-3</v>
      </c>
      <c r="I21" s="3784">
        <v>1.8267715662542299E-2</v>
      </c>
      <c r="J21" s="3784">
        <v>4.24840165587426E-2</v>
      </c>
      <c r="K21" s="3784">
        <v>1.0426596887559E-2</v>
      </c>
      <c r="L21" s="3784">
        <v>1.13637039602268E-2</v>
      </c>
      <c r="M21" s="3784">
        <v>0</v>
      </c>
      <c r="N21" s="3784">
        <v>9.65151079373513E-3</v>
      </c>
      <c r="O21" s="3784">
        <v>4.2480888175444098E-2</v>
      </c>
      <c r="P21" s="3784">
        <v>1.7444196902829501E-2</v>
      </c>
      <c r="Q21" s="3784">
        <v>0</v>
      </c>
      <c r="R21" s="3784">
        <v>1.3467116043673901E-2</v>
      </c>
      <c r="S21" s="3784">
        <v>3.3133651050700201E-2</v>
      </c>
      <c r="T21" s="3784">
        <v>1.1404576344846601E-2</v>
      </c>
      <c r="U21" s="3784">
        <v>1.55745091333992E-2</v>
      </c>
      <c r="V21" s="3786"/>
      <c r="W21" s="3788"/>
      <c r="X21" s="3790"/>
      <c r="Y21" s="3792"/>
      <c r="Z21" s="3784">
        <v>1.4016668049620399E-2</v>
      </c>
      <c r="AA21" s="3784">
        <v>8.3736386374697602E-3</v>
      </c>
      <c r="AB21" s="3784">
        <v>2.2023347837328001E-2</v>
      </c>
      <c r="AC21" s="3784">
        <v>0</v>
      </c>
      <c r="AD21" s="3794"/>
      <c r="AE21" s="3784">
        <v>9.6935949268712102E-2</v>
      </c>
      <c r="AF21" s="3784">
        <v>3.4470856964986203E-2</v>
      </c>
      <c r="AG21" s="3784">
        <v>0</v>
      </c>
      <c r="AH21" s="3784">
        <v>3.6930817197780998E-2</v>
      </c>
      <c r="AI21" s="3784">
        <v>1.57295567492487E-2</v>
      </c>
      <c r="AJ21" s="3784">
        <v>1.4450813661889101E-2</v>
      </c>
      <c r="AK21" s="3784">
        <v>4.3650709131742599E-2</v>
      </c>
      <c r="AL21" s="3784">
        <v>3.1424590345202799E-2</v>
      </c>
      <c r="AM21" s="3784">
        <v>5.3638129363980502E-3</v>
      </c>
      <c r="AN21" s="3784">
        <v>2.1281655863200199E-2</v>
      </c>
      <c r="AO21" s="3784">
        <v>7.9477739673377203E-3</v>
      </c>
      <c r="AP21" s="3796"/>
      <c r="AQ21" s="3784">
        <v>1.7542725895879699E-2</v>
      </c>
      <c r="AR21" s="3784">
        <v>7.6021777145324904E-3</v>
      </c>
      <c r="AS21" s="3784">
        <v>1.82386479063863E-2</v>
      </c>
      <c r="AT21" s="3784">
        <v>9.0488856905388097E-3</v>
      </c>
      <c r="AU21" s="3784">
        <v>3.8280363816459703E-2</v>
      </c>
      <c r="AV21" s="3784">
        <v>1.90439609209722E-2</v>
      </c>
      <c r="AW21" s="3784">
        <v>9.8974740786583505E-3</v>
      </c>
      <c r="AX21" s="3784">
        <v>0</v>
      </c>
      <c r="AY21" s="3784">
        <v>0</v>
      </c>
      <c r="AZ21" s="3781">
        <v>1.2928859619047699E-2</v>
      </c>
    </row>
    <row r="22" spans="1:52" ht="17" x14ac:dyDescent="0.2">
      <c r="A22" s="3849" t="s">
        <v>68</v>
      </c>
      <c r="B22" s="3847">
        <v>1522</v>
      </c>
      <c r="C22" s="3797">
        <v>661</v>
      </c>
      <c r="D22" s="3798">
        <v>861</v>
      </c>
      <c r="E22" s="3799">
        <v>254</v>
      </c>
      <c r="F22" s="3800">
        <v>376</v>
      </c>
      <c r="G22" s="3801">
        <v>241</v>
      </c>
      <c r="H22" s="3802">
        <v>297</v>
      </c>
      <c r="I22" s="3803">
        <v>354</v>
      </c>
      <c r="J22" s="3804">
        <v>243</v>
      </c>
      <c r="K22" s="3805">
        <v>575</v>
      </c>
      <c r="L22" s="3806">
        <v>427</v>
      </c>
      <c r="M22" s="3807">
        <v>277</v>
      </c>
      <c r="N22" s="3808">
        <v>1043</v>
      </c>
      <c r="O22" s="3809">
        <v>236</v>
      </c>
      <c r="P22" s="3810">
        <v>149</v>
      </c>
      <c r="Q22" s="3811">
        <v>93</v>
      </c>
      <c r="R22" s="3812">
        <v>872</v>
      </c>
      <c r="S22" s="3813">
        <v>262</v>
      </c>
      <c r="T22" s="3814">
        <v>257</v>
      </c>
      <c r="U22" s="3815">
        <v>90</v>
      </c>
      <c r="V22" s="3816">
        <v>18</v>
      </c>
      <c r="W22" s="3817">
        <v>9</v>
      </c>
      <c r="X22" s="3818">
        <v>6</v>
      </c>
      <c r="Y22" s="3819">
        <v>8</v>
      </c>
      <c r="Z22" s="3820">
        <v>473</v>
      </c>
      <c r="AA22" s="3821">
        <v>512</v>
      </c>
      <c r="AB22" s="3822">
        <v>422</v>
      </c>
      <c r="AC22" s="3823">
        <v>52</v>
      </c>
      <c r="AD22" s="3824">
        <v>20</v>
      </c>
      <c r="AE22" s="3825">
        <v>43</v>
      </c>
      <c r="AF22" s="3826">
        <v>114</v>
      </c>
      <c r="AG22" s="3827">
        <v>169</v>
      </c>
      <c r="AH22" s="3828">
        <v>79</v>
      </c>
      <c r="AI22" s="3829">
        <v>80</v>
      </c>
      <c r="AJ22" s="3830">
        <v>1070</v>
      </c>
      <c r="AK22" s="3831">
        <v>44</v>
      </c>
      <c r="AL22" s="3832">
        <v>506</v>
      </c>
      <c r="AM22" s="3833">
        <v>612</v>
      </c>
      <c r="AN22" s="3834">
        <v>191</v>
      </c>
      <c r="AO22" s="3835">
        <v>203</v>
      </c>
      <c r="AP22" s="3836">
        <v>10</v>
      </c>
      <c r="AQ22" s="3837">
        <v>1202</v>
      </c>
      <c r="AR22" s="3838">
        <v>61</v>
      </c>
      <c r="AS22" s="3839">
        <v>143</v>
      </c>
      <c r="AT22" s="3840">
        <v>112</v>
      </c>
      <c r="AU22" s="3841">
        <v>295</v>
      </c>
      <c r="AV22" s="3842">
        <v>410</v>
      </c>
      <c r="AW22" s="3843">
        <v>338</v>
      </c>
      <c r="AX22" s="3844">
        <v>202</v>
      </c>
      <c r="AY22" s="3845">
        <v>118</v>
      </c>
      <c r="AZ22" s="3846">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Z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208</v>
      </c>
    </row>
    <row r="8" spans="1:52" ht="34" x14ac:dyDescent="0.2">
      <c r="A8" s="99" t="s">
        <v>207</v>
      </c>
    </row>
    <row r="9" spans="1:52" ht="17" x14ac:dyDescent="0.2">
      <c r="A9" s="3961" t="s">
        <v>209</v>
      </c>
      <c r="B9" s="3895">
        <v>0.28388383229036601</v>
      </c>
      <c r="C9" s="3850">
        <v>0.309321334046537</v>
      </c>
      <c r="D9" s="3851">
        <v>0.26247252923477199</v>
      </c>
      <c r="E9" s="3852">
        <v>0.29622364022310599</v>
      </c>
      <c r="F9" s="3853">
        <v>0.32246323421430301</v>
      </c>
      <c r="G9" s="3854">
        <v>0.29677233880056803</v>
      </c>
      <c r="H9" s="3855">
        <v>0.26978905702496198</v>
      </c>
      <c r="I9" s="3856">
        <v>0.22914339162644701</v>
      </c>
      <c r="J9" s="3857">
        <v>0.29286938769170501</v>
      </c>
      <c r="K9" s="3858">
        <v>0.28376032812221402</v>
      </c>
      <c r="L9" s="3859">
        <v>0.32607875079983201</v>
      </c>
      <c r="M9" s="3860">
        <v>0.20745776808588801</v>
      </c>
      <c r="N9" s="3861">
        <v>0.26881983414275101</v>
      </c>
      <c r="O9" s="3862">
        <v>0.32562380473828101</v>
      </c>
      <c r="P9" s="3863">
        <v>0.28543598893614702</v>
      </c>
      <c r="Q9" s="3864">
        <v>0.29135038950758901</v>
      </c>
      <c r="R9" s="3865">
        <v>0.254552364145401</v>
      </c>
      <c r="S9" s="3866">
        <v>0.38518810503477002</v>
      </c>
      <c r="T9" s="3867">
        <v>0.25321508449956798</v>
      </c>
      <c r="U9" s="3868">
        <v>0.331884524516318</v>
      </c>
      <c r="V9" s="3898"/>
      <c r="W9" s="3900"/>
      <c r="X9" s="3902"/>
      <c r="Y9" s="3904"/>
      <c r="Z9" s="3869">
        <v>0.187812860826685</v>
      </c>
      <c r="AA9" s="3870">
        <v>0.29612477904477003</v>
      </c>
      <c r="AB9" s="3871">
        <v>0.36373238137081598</v>
      </c>
      <c r="AC9" s="3872">
        <v>0.41487341320272503</v>
      </c>
      <c r="AD9" s="3906"/>
      <c r="AE9" s="3873">
        <v>0.21167038753290901</v>
      </c>
      <c r="AF9" s="3874">
        <v>0.29331696934743801</v>
      </c>
      <c r="AG9" s="3875">
        <v>0.19883488671084701</v>
      </c>
      <c r="AH9" s="3876">
        <v>0.23450563617641401</v>
      </c>
      <c r="AI9" s="3877">
        <v>0.21342108048391001</v>
      </c>
      <c r="AJ9" s="3878">
        <v>0.30476308592297002</v>
      </c>
      <c r="AK9" s="3879">
        <v>0.15690483565403399</v>
      </c>
      <c r="AL9" s="3880">
        <v>0.28340499758157001</v>
      </c>
      <c r="AM9" s="3881">
        <v>0.29291602763310898</v>
      </c>
      <c r="AN9" s="3882">
        <v>0.26106445786164101</v>
      </c>
      <c r="AO9" s="3883">
        <v>0.27358100302709698</v>
      </c>
      <c r="AP9" s="3908"/>
      <c r="AQ9" s="3884">
        <v>0.28089291367207703</v>
      </c>
      <c r="AR9" s="3885">
        <v>0.304527465681173</v>
      </c>
      <c r="AS9" s="3886">
        <v>0.30535786607080501</v>
      </c>
      <c r="AT9" s="3887">
        <v>0.27457257173613397</v>
      </c>
      <c r="AU9" s="3888">
        <v>0.25758358780166801</v>
      </c>
      <c r="AV9" s="3889">
        <v>0.31854875751424799</v>
      </c>
      <c r="AW9" s="3890">
        <v>0.30975277921327299</v>
      </c>
      <c r="AX9" s="3891">
        <v>0.27395060652837699</v>
      </c>
      <c r="AY9" s="3892">
        <v>0.28986720474827998</v>
      </c>
      <c r="AZ9" s="3893">
        <v>0.204742391027469</v>
      </c>
    </row>
    <row r="10" spans="1:52" ht="17" x14ac:dyDescent="0.2">
      <c r="A10" s="3961" t="s">
        <v>210</v>
      </c>
      <c r="B10" s="3896">
        <v>0.63591139847926204</v>
      </c>
      <c r="C10" s="3897">
        <v>0.62837929074084897</v>
      </c>
      <c r="D10" s="3897">
        <v>0.64225133873677598</v>
      </c>
      <c r="E10" s="3897">
        <v>0.61624825623188295</v>
      </c>
      <c r="F10" s="3897">
        <v>0.57859078148585397</v>
      </c>
      <c r="G10" s="3897">
        <v>0.63226484402704597</v>
      </c>
      <c r="H10" s="3897">
        <v>0.69218758790448198</v>
      </c>
      <c r="I10" s="3897">
        <v>0.67450973455282104</v>
      </c>
      <c r="J10" s="3897">
        <v>0.55896760804290402</v>
      </c>
      <c r="K10" s="3897">
        <v>0.64214250331886902</v>
      </c>
      <c r="L10" s="3897">
        <v>0.63297638329852901</v>
      </c>
      <c r="M10" s="3897">
        <v>0.73896789753498804</v>
      </c>
      <c r="N10" s="3897">
        <v>0.677488998885305</v>
      </c>
      <c r="O10" s="3897">
        <v>0.52067925458467201</v>
      </c>
      <c r="P10" s="3897">
        <v>0.60679329885900901</v>
      </c>
      <c r="Q10" s="3897">
        <v>0.65312212079186505</v>
      </c>
      <c r="R10" s="3897">
        <v>0.66196355922127603</v>
      </c>
      <c r="S10" s="3897">
        <v>0.52535117570588097</v>
      </c>
      <c r="T10" s="3897">
        <v>0.68899721969299399</v>
      </c>
      <c r="U10" s="3897">
        <v>0.61601739461698102</v>
      </c>
      <c r="V10" s="3899"/>
      <c r="W10" s="3901"/>
      <c r="X10" s="3903"/>
      <c r="Y10" s="3905"/>
      <c r="Z10" s="3897">
        <v>0.77202055147527004</v>
      </c>
      <c r="AA10" s="3897">
        <v>0.623777301112311</v>
      </c>
      <c r="AB10" s="3897">
        <v>0.55501159040693704</v>
      </c>
      <c r="AC10" s="3897">
        <v>0.51918436121146305</v>
      </c>
      <c r="AD10" s="3907"/>
      <c r="AE10" s="3897">
        <v>0.46783066202235901</v>
      </c>
      <c r="AF10" s="3897">
        <v>0.60234953436483796</v>
      </c>
      <c r="AG10" s="3897">
        <v>0.76742876746147004</v>
      </c>
      <c r="AH10" s="3897">
        <v>0.697898486003108</v>
      </c>
      <c r="AI10" s="3897">
        <v>0.73117287290656097</v>
      </c>
      <c r="AJ10" s="3897">
        <v>0.61233061387439702</v>
      </c>
      <c r="AK10" s="3897">
        <v>0.69649601771080205</v>
      </c>
      <c r="AL10" s="3897">
        <v>0.62077793477474297</v>
      </c>
      <c r="AM10" s="3897">
        <v>0.63440420137144904</v>
      </c>
      <c r="AN10" s="3897">
        <v>0.67915133319556897</v>
      </c>
      <c r="AO10" s="3897">
        <v>0.64915356079480202</v>
      </c>
      <c r="AP10" s="3909"/>
      <c r="AQ10" s="3897">
        <v>0.64422242781838601</v>
      </c>
      <c r="AR10" s="3897">
        <v>0.54000382303591499</v>
      </c>
      <c r="AS10" s="3897">
        <v>0.587202709308009</v>
      </c>
      <c r="AT10" s="3897">
        <v>0.67939348973859903</v>
      </c>
      <c r="AU10" s="3897">
        <v>0.58888456428826996</v>
      </c>
      <c r="AV10" s="3897">
        <v>0.61484036508833395</v>
      </c>
      <c r="AW10" s="3897">
        <v>0.643090296571875</v>
      </c>
      <c r="AX10" s="3897">
        <v>0.70057692317724596</v>
      </c>
      <c r="AY10" s="3897">
        <v>0.65811103881058597</v>
      </c>
      <c r="AZ10" s="3894">
        <v>0.67650916926212001</v>
      </c>
    </row>
    <row r="11" spans="1:52" ht="17" x14ac:dyDescent="0.2">
      <c r="A11" s="3961" t="s">
        <v>180</v>
      </c>
      <c r="B11" s="3896">
        <v>8.0204769230371897E-2</v>
      </c>
      <c r="C11" s="3897">
        <v>6.2299375212613702E-2</v>
      </c>
      <c r="D11" s="3897">
        <v>9.5276132028451893E-2</v>
      </c>
      <c r="E11" s="3897">
        <v>8.7528103545011102E-2</v>
      </c>
      <c r="F11" s="3897">
        <v>9.8945984299842804E-2</v>
      </c>
      <c r="G11" s="3897">
        <v>7.0962817172386505E-2</v>
      </c>
      <c r="H11" s="3897">
        <v>3.8023355070556299E-2</v>
      </c>
      <c r="I11" s="3897">
        <v>9.6346873820731302E-2</v>
      </c>
      <c r="J11" s="3897">
        <v>0.148163004265391</v>
      </c>
      <c r="K11" s="3897">
        <v>7.4097168558917306E-2</v>
      </c>
      <c r="L11" s="3897">
        <v>4.0944865901639899E-2</v>
      </c>
      <c r="M11" s="3897">
        <v>5.3574334379124601E-2</v>
      </c>
      <c r="N11" s="3897">
        <v>5.3691166971943802E-2</v>
      </c>
      <c r="O11" s="3897">
        <v>0.15369694067704701</v>
      </c>
      <c r="P11" s="3897">
        <v>0.10777071220484299</v>
      </c>
      <c r="Q11" s="3897">
        <v>5.5527489700546301E-2</v>
      </c>
      <c r="R11" s="3897">
        <v>8.3484076633323204E-2</v>
      </c>
      <c r="S11" s="3897">
        <v>8.94607192593488E-2</v>
      </c>
      <c r="T11" s="3897">
        <v>5.77876958074382E-2</v>
      </c>
      <c r="U11" s="3897">
        <v>5.2098080866701001E-2</v>
      </c>
      <c r="V11" s="3899"/>
      <c r="W11" s="3901"/>
      <c r="X11" s="3903"/>
      <c r="Y11" s="3905"/>
      <c r="Z11" s="3897">
        <v>4.0166587698045902E-2</v>
      </c>
      <c r="AA11" s="3897">
        <v>8.0097919842918905E-2</v>
      </c>
      <c r="AB11" s="3897">
        <v>8.1256028222247104E-2</v>
      </c>
      <c r="AC11" s="3897">
        <v>6.5942225585812003E-2</v>
      </c>
      <c r="AD11" s="3907"/>
      <c r="AE11" s="3897">
        <v>0.32049895044473198</v>
      </c>
      <c r="AF11" s="3897">
        <v>0.104333496287724</v>
      </c>
      <c r="AG11" s="3897">
        <v>3.37363458276825E-2</v>
      </c>
      <c r="AH11" s="3897">
        <v>6.7595877820478198E-2</v>
      </c>
      <c r="AI11" s="3897">
        <v>5.5406046609529497E-2</v>
      </c>
      <c r="AJ11" s="3897">
        <v>8.2906300202633607E-2</v>
      </c>
      <c r="AK11" s="3897">
        <v>0.14659914663516399</v>
      </c>
      <c r="AL11" s="3897">
        <v>9.5817067643687096E-2</v>
      </c>
      <c r="AM11" s="3897">
        <v>7.26797709954419E-2</v>
      </c>
      <c r="AN11" s="3897">
        <v>5.9784208942790899E-2</v>
      </c>
      <c r="AO11" s="3897">
        <v>7.7265436178101304E-2</v>
      </c>
      <c r="AP11" s="3909"/>
      <c r="AQ11" s="3897">
        <v>7.4884658509536697E-2</v>
      </c>
      <c r="AR11" s="3897">
        <v>0.15546871128291201</v>
      </c>
      <c r="AS11" s="3897">
        <v>0.107439424621186</v>
      </c>
      <c r="AT11" s="3897">
        <v>4.60339385252665E-2</v>
      </c>
      <c r="AU11" s="3897">
        <v>0.153531847910062</v>
      </c>
      <c r="AV11" s="3897">
        <v>6.6610877397418E-2</v>
      </c>
      <c r="AW11" s="3897">
        <v>4.7156924214852299E-2</v>
      </c>
      <c r="AX11" s="3897">
        <v>2.5472470294377401E-2</v>
      </c>
      <c r="AY11" s="3897">
        <v>5.2021756441133403E-2</v>
      </c>
      <c r="AZ11" s="3894">
        <v>0.11874843971041001</v>
      </c>
    </row>
    <row r="12" spans="1:52" ht="17" x14ac:dyDescent="0.2">
      <c r="A12" s="3962" t="s">
        <v>68</v>
      </c>
      <c r="B12" s="3960">
        <v>1511</v>
      </c>
      <c r="C12" s="3910">
        <v>657</v>
      </c>
      <c r="D12" s="3911">
        <v>854</v>
      </c>
      <c r="E12" s="3912">
        <v>253</v>
      </c>
      <c r="F12" s="3913">
        <v>373</v>
      </c>
      <c r="G12" s="3914">
        <v>240</v>
      </c>
      <c r="H12" s="3915">
        <v>294</v>
      </c>
      <c r="I12" s="3916">
        <v>351</v>
      </c>
      <c r="J12" s="3917">
        <v>240</v>
      </c>
      <c r="K12" s="3918">
        <v>572</v>
      </c>
      <c r="L12" s="3919">
        <v>424</v>
      </c>
      <c r="M12" s="3920">
        <v>275</v>
      </c>
      <c r="N12" s="3921">
        <v>1037</v>
      </c>
      <c r="O12" s="3922">
        <v>232</v>
      </c>
      <c r="P12" s="3923">
        <v>148</v>
      </c>
      <c r="Q12" s="3924">
        <v>93</v>
      </c>
      <c r="R12" s="3925">
        <v>864</v>
      </c>
      <c r="S12" s="3926">
        <v>261</v>
      </c>
      <c r="T12" s="3927">
        <v>255</v>
      </c>
      <c r="U12" s="3928">
        <v>90</v>
      </c>
      <c r="V12" s="3929">
        <v>18</v>
      </c>
      <c r="W12" s="3930">
        <v>9</v>
      </c>
      <c r="X12" s="3931">
        <v>6</v>
      </c>
      <c r="Y12" s="3932">
        <v>8</v>
      </c>
      <c r="Z12" s="3933">
        <v>472</v>
      </c>
      <c r="AA12" s="3934">
        <v>508</v>
      </c>
      <c r="AB12" s="3935">
        <v>417</v>
      </c>
      <c r="AC12" s="3936">
        <v>52</v>
      </c>
      <c r="AD12" s="3937">
        <v>20</v>
      </c>
      <c r="AE12" s="3938">
        <v>42</v>
      </c>
      <c r="AF12" s="3939">
        <v>112</v>
      </c>
      <c r="AG12" s="3940">
        <v>167</v>
      </c>
      <c r="AH12" s="3941">
        <v>79</v>
      </c>
      <c r="AI12" s="3942">
        <v>80</v>
      </c>
      <c r="AJ12" s="3943">
        <v>1064</v>
      </c>
      <c r="AK12" s="3944">
        <v>43</v>
      </c>
      <c r="AL12" s="3945">
        <v>501</v>
      </c>
      <c r="AM12" s="3946">
        <v>608</v>
      </c>
      <c r="AN12" s="3947">
        <v>190</v>
      </c>
      <c r="AO12" s="3948">
        <v>202</v>
      </c>
      <c r="AP12" s="3949">
        <v>10</v>
      </c>
      <c r="AQ12" s="3950">
        <v>1193</v>
      </c>
      <c r="AR12" s="3951">
        <v>61</v>
      </c>
      <c r="AS12" s="3952">
        <v>141</v>
      </c>
      <c r="AT12" s="3953">
        <v>112</v>
      </c>
      <c r="AU12" s="3954">
        <v>294</v>
      </c>
      <c r="AV12" s="3955">
        <v>406</v>
      </c>
      <c r="AW12" s="3956">
        <v>336</v>
      </c>
      <c r="AX12" s="3957">
        <v>200</v>
      </c>
      <c r="AY12" s="3958">
        <v>118</v>
      </c>
      <c r="AZ12" s="3959">
        <v>157</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212</v>
      </c>
    </row>
    <row r="8" spans="1:52" ht="34" x14ac:dyDescent="0.2">
      <c r="A8" s="99" t="s">
        <v>211</v>
      </c>
    </row>
    <row r="9" spans="1:52" ht="17" x14ac:dyDescent="0.2">
      <c r="A9" s="4116" t="s">
        <v>213</v>
      </c>
      <c r="B9" s="3963"/>
      <c r="C9" s="3965"/>
      <c r="D9" s="3967"/>
      <c r="E9" s="3969"/>
      <c r="F9" s="3971"/>
      <c r="G9" s="3973"/>
      <c r="H9" s="3975"/>
      <c r="I9" s="3977"/>
      <c r="J9" s="3979"/>
      <c r="K9" s="3981"/>
      <c r="L9" s="3983"/>
      <c r="M9" s="3985"/>
      <c r="N9" s="3987"/>
      <c r="O9" s="3989"/>
      <c r="P9" s="3991"/>
      <c r="Q9" s="3993"/>
      <c r="R9" s="3995"/>
      <c r="S9" s="3997"/>
      <c r="T9" s="3999"/>
      <c r="U9" s="4001"/>
      <c r="V9" s="4003"/>
      <c r="W9" s="4005"/>
      <c r="X9" s="4007"/>
      <c r="Y9" s="4009"/>
      <c r="Z9" s="4011"/>
      <c r="AA9" s="4013"/>
      <c r="AB9" s="4015"/>
      <c r="AC9" s="4017"/>
      <c r="AD9" s="4019"/>
      <c r="AE9" s="4021"/>
      <c r="AF9" s="4023"/>
      <c r="AG9" s="4025"/>
      <c r="AH9" s="4027"/>
      <c r="AI9" s="4029"/>
      <c r="AJ9" s="4031"/>
      <c r="AK9" s="4033"/>
      <c r="AL9" s="4035"/>
      <c r="AM9" s="4037"/>
      <c r="AN9" s="4039"/>
      <c r="AO9" s="4041"/>
      <c r="AP9" s="4043"/>
      <c r="AQ9" s="4045"/>
      <c r="AR9" s="4047"/>
      <c r="AS9" s="4049"/>
      <c r="AT9" s="4051"/>
      <c r="AU9" s="4053"/>
      <c r="AV9" s="4055"/>
      <c r="AW9" s="4057"/>
      <c r="AX9" s="4059"/>
      <c r="AY9" s="4061"/>
      <c r="AZ9" s="4063"/>
    </row>
    <row r="10" spans="1:52" ht="17" x14ac:dyDescent="0.2">
      <c r="A10" s="4116" t="s">
        <v>214</v>
      </c>
      <c r="B10" s="3964"/>
      <c r="C10" s="3966"/>
      <c r="D10" s="3968"/>
      <c r="E10" s="3970"/>
      <c r="F10" s="3972"/>
      <c r="G10" s="3974"/>
      <c r="H10" s="3976"/>
      <c r="I10" s="3978"/>
      <c r="J10" s="3980"/>
      <c r="K10" s="3982"/>
      <c r="L10" s="3984"/>
      <c r="M10" s="3986"/>
      <c r="N10" s="3988"/>
      <c r="O10" s="3990"/>
      <c r="P10" s="3992"/>
      <c r="Q10" s="3994"/>
      <c r="R10" s="3996"/>
      <c r="S10" s="3998"/>
      <c r="T10" s="4000"/>
      <c r="U10" s="4002"/>
      <c r="V10" s="4004"/>
      <c r="W10" s="4006"/>
      <c r="X10" s="4008"/>
      <c r="Y10" s="4010"/>
      <c r="Z10" s="4012"/>
      <c r="AA10" s="4014"/>
      <c r="AB10" s="4016"/>
      <c r="AC10" s="4018"/>
      <c r="AD10" s="4020"/>
      <c r="AE10" s="4022"/>
      <c r="AF10" s="4024"/>
      <c r="AG10" s="4026"/>
      <c r="AH10" s="4028"/>
      <c r="AI10" s="4030"/>
      <c r="AJ10" s="4032"/>
      <c r="AK10" s="4034"/>
      <c r="AL10" s="4036"/>
      <c r="AM10" s="4038"/>
      <c r="AN10" s="4040"/>
      <c r="AO10" s="4042"/>
      <c r="AP10" s="4044"/>
      <c r="AQ10" s="4046"/>
      <c r="AR10" s="4048"/>
      <c r="AS10" s="4050"/>
      <c r="AT10" s="4052"/>
      <c r="AU10" s="4054"/>
      <c r="AV10" s="4056"/>
      <c r="AW10" s="4058"/>
      <c r="AX10" s="4060"/>
      <c r="AY10" s="4062"/>
      <c r="AZ10" s="4064"/>
    </row>
    <row r="11" spans="1:52" ht="17" x14ac:dyDescent="0.2">
      <c r="A11" s="4116" t="s">
        <v>215</v>
      </c>
      <c r="B11" s="3964"/>
      <c r="C11" s="3966"/>
      <c r="D11" s="3968"/>
      <c r="E11" s="3970"/>
      <c r="F11" s="3972"/>
      <c r="G11" s="3974"/>
      <c r="H11" s="3976"/>
      <c r="I11" s="3978"/>
      <c r="J11" s="3980"/>
      <c r="K11" s="3982"/>
      <c r="L11" s="3984"/>
      <c r="M11" s="3986"/>
      <c r="N11" s="3988"/>
      <c r="O11" s="3990"/>
      <c r="P11" s="3992"/>
      <c r="Q11" s="3994"/>
      <c r="R11" s="3996"/>
      <c r="S11" s="3998"/>
      <c r="T11" s="4000"/>
      <c r="U11" s="4002"/>
      <c r="V11" s="4004"/>
      <c r="W11" s="4006"/>
      <c r="X11" s="4008"/>
      <c r="Y11" s="4010"/>
      <c r="Z11" s="4012"/>
      <c r="AA11" s="4014"/>
      <c r="AB11" s="4016"/>
      <c r="AC11" s="4018"/>
      <c r="AD11" s="4020"/>
      <c r="AE11" s="4022"/>
      <c r="AF11" s="4024"/>
      <c r="AG11" s="4026"/>
      <c r="AH11" s="4028"/>
      <c r="AI11" s="4030"/>
      <c r="AJ11" s="4032"/>
      <c r="AK11" s="4034"/>
      <c r="AL11" s="4036"/>
      <c r="AM11" s="4038"/>
      <c r="AN11" s="4040"/>
      <c r="AO11" s="4042"/>
      <c r="AP11" s="4044"/>
      <c r="AQ11" s="4046"/>
      <c r="AR11" s="4048"/>
      <c r="AS11" s="4050"/>
      <c r="AT11" s="4052"/>
      <c r="AU11" s="4054"/>
      <c r="AV11" s="4056"/>
      <c r="AW11" s="4058"/>
      <c r="AX11" s="4060"/>
      <c r="AY11" s="4062"/>
      <c r="AZ11" s="4064"/>
    </row>
    <row r="12" spans="1:52" ht="17" x14ac:dyDescent="0.2">
      <c r="A12" s="4116" t="s">
        <v>216</v>
      </c>
      <c r="B12" s="3964"/>
      <c r="C12" s="3966"/>
      <c r="D12" s="3968"/>
      <c r="E12" s="3970"/>
      <c r="F12" s="3972"/>
      <c r="G12" s="3974"/>
      <c r="H12" s="3976"/>
      <c r="I12" s="3978"/>
      <c r="J12" s="3980"/>
      <c r="K12" s="3982"/>
      <c r="L12" s="3984"/>
      <c r="M12" s="3986"/>
      <c r="N12" s="3988"/>
      <c r="O12" s="3990"/>
      <c r="P12" s="3992"/>
      <c r="Q12" s="3994"/>
      <c r="R12" s="3996"/>
      <c r="S12" s="3998"/>
      <c r="T12" s="4000"/>
      <c r="U12" s="4002"/>
      <c r="V12" s="4004"/>
      <c r="W12" s="4006"/>
      <c r="X12" s="4008"/>
      <c r="Y12" s="4010"/>
      <c r="Z12" s="4012"/>
      <c r="AA12" s="4014"/>
      <c r="AB12" s="4016"/>
      <c r="AC12" s="4018"/>
      <c r="AD12" s="4020"/>
      <c r="AE12" s="4022"/>
      <c r="AF12" s="4024"/>
      <c r="AG12" s="4026"/>
      <c r="AH12" s="4028"/>
      <c r="AI12" s="4030"/>
      <c r="AJ12" s="4032"/>
      <c r="AK12" s="4034"/>
      <c r="AL12" s="4036"/>
      <c r="AM12" s="4038"/>
      <c r="AN12" s="4040"/>
      <c r="AO12" s="4042"/>
      <c r="AP12" s="4044"/>
      <c r="AQ12" s="4046"/>
      <c r="AR12" s="4048"/>
      <c r="AS12" s="4050"/>
      <c r="AT12" s="4052"/>
      <c r="AU12" s="4054"/>
      <c r="AV12" s="4056"/>
      <c r="AW12" s="4058"/>
      <c r="AX12" s="4060"/>
      <c r="AY12" s="4062"/>
      <c r="AZ12" s="4064"/>
    </row>
    <row r="13" spans="1:52" ht="17" x14ac:dyDescent="0.2">
      <c r="A13" s="4116" t="s">
        <v>217</v>
      </c>
      <c r="B13" s="3964"/>
      <c r="C13" s="3966"/>
      <c r="D13" s="3968"/>
      <c r="E13" s="3970"/>
      <c r="F13" s="3972"/>
      <c r="G13" s="3974"/>
      <c r="H13" s="3976"/>
      <c r="I13" s="3978"/>
      <c r="J13" s="3980"/>
      <c r="K13" s="3982"/>
      <c r="L13" s="3984"/>
      <c r="M13" s="3986"/>
      <c r="N13" s="3988"/>
      <c r="O13" s="3990"/>
      <c r="P13" s="3992"/>
      <c r="Q13" s="3994"/>
      <c r="R13" s="3996"/>
      <c r="S13" s="3998"/>
      <c r="T13" s="4000"/>
      <c r="U13" s="4002"/>
      <c r="V13" s="4004"/>
      <c r="W13" s="4006"/>
      <c r="X13" s="4008"/>
      <c r="Y13" s="4010"/>
      <c r="Z13" s="4012"/>
      <c r="AA13" s="4014"/>
      <c r="AB13" s="4016"/>
      <c r="AC13" s="4018"/>
      <c r="AD13" s="4020"/>
      <c r="AE13" s="4022"/>
      <c r="AF13" s="4024"/>
      <c r="AG13" s="4026"/>
      <c r="AH13" s="4028"/>
      <c r="AI13" s="4030"/>
      <c r="AJ13" s="4032"/>
      <c r="AK13" s="4034"/>
      <c r="AL13" s="4036"/>
      <c r="AM13" s="4038"/>
      <c r="AN13" s="4040"/>
      <c r="AO13" s="4042"/>
      <c r="AP13" s="4044"/>
      <c r="AQ13" s="4046"/>
      <c r="AR13" s="4048"/>
      <c r="AS13" s="4050"/>
      <c r="AT13" s="4052"/>
      <c r="AU13" s="4054"/>
      <c r="AV13" s="4056"/>
      <c r="AW13" s="4058"/>
      <c r="AX13" s="4060"/>
      <c r="AY13" s="4062"/>
      <c r="AZ13" s="4064"/>
    </row>
    <row r="14" spans="1:52" ht="17" x14ac:dyDescent="0.2">
      <c r="A14" s="4117" t="s">
        <v>68</v>
      </c>
      <c r="B14" s="4115">
        <v>2</v>
      </c>
      <c r="C14" s="4065">
        <v>1</v>
      </c>
      <c r="D14" s="4066">
        <v>1</v>
      </c>
      <c r="E14" s="4067">
        <v>2</v>
      </c>
      <c r="F14" s="4068">
        <v>0</v>
      </c>
      <c r="G14" s="4069">
        <v>0</v>
      </c>
      <c r="H14" s="4070">
        <v>0</v>
      </c>
      <c r="I14" s="4071">
        <v>0</v>
      </c>
      <c r="J14" s="4072">
        <v>0</v>
      </c>
      <c r="K14" s="4073">
        <v>2</v>
      </c>
      <c r="L14" s="4074">
        <v>0</v>
      </c>
      <c r="M14" s="4075">
        <v>0</v>
      </c>
      <c r="N14" s="4076">
        <v>2</v>
      </c>
      <c r="O14" s="4077">
        <v>0</v>
      </c>
      <c r="P14" s="4078">
        <v>0</v>
      </c>
      <c r="Q14" s="4079">
        <v>0</v>
      </c>
      <c r="R14" s="4080">
        <v>2</v>
      </c>
      <c r="S14" s="4081">
        <v>0</v>
      </c>
      <c r="T14" s="4082">
        <v>0</v>
      </c>
      <c r="U14" s="4083">
        <v>0</v>
      </c>
      <c r="V14" s="4084">
        <v>0</v>
      </c>
      <c r="W14" s="4085">
        <v>0</v>
      </c>
      <c r="X14" s="4086">
        <v>0</v>
      </c>
      <c r="Y14" s="4087">
        <v>0</v>
      </c>
      <c r="Z14" s="4088">
        <v>2</v>
      </c>
      <c r="AA14" s="4089">
        <v>0</v>
      </c>
      <c r="AB14" s="4090">
        <v>0</v>
      </c>
      <c r="AC14" s="4091">
        <v>0</v>
      </c>
      <c r="AD14" s="4092">
        <v>0</v>
      </c>
      <c r="AE14" s="4093">
        <v>0</v>
      </c>
      <c r="AF14" s="4094">
        <v>0</v>
      </c>
      <c r="AG14" s="4095">
        <v>0</v>
      </c>
      <c r="AH14" s="4096">
        <v>0</v>
      </c>
      <c r="AI14" s="4097">
        <v>0</v>
      </c>
      <c r="AJ14" s="4098">
        <v>2</v>
      </c>
      <c r="AK14" s="4099">
        <v>0</v>
      </c>
      <c r="AL14" s="4100">
        <v>0</v>
      </c>
      <c r="AM14" s="4101">
        <v>1</v>
      </c>
      <c r="AN14" s="4102">
        <v>0</v>
      </c>
      <c r="AO14" s="4103">
        <v>1</v>
      </c>
      <c r="AP14" s="4104">
        <v>0</v>
      </c>
      <c r="AQ14" s="4105">
        <v>0</v>
      </c>
      <c r="AR14" s="4106">
        <v>0</v>
      </c>
      <c r="AS14" s="4107">
        <v>0</v>
      </c>
      <c r="AT14" s="4108">
        <v>0</v>
      </c>
      <c r="AU14" s="4109">
        <v>0</v>
      </c>
      <c r="AV14" s="4110">
        <v>1</v>
      </c>
      <c r="AW14" s="4111">
        <v>1</v>
      </c>
      <c r="AX14" s="4112">
        <v>0</v>
      </c>
      <c r="AY14" s="4113">
        <v>0</v>
      </c>
      <c r="AZ14" s="4114">
        <v>0</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219</v>
      </c>
    </row>
    <row r="8" spans="1:52" ht="17" x14ac:dyDescent="0.2">
      <c r="A8" s="99" t="s">
        <v>218</v>
      </c>
    </row>
    <row r="9" spans="1:52" ht="17" x14ac:dyDescent="0.2">
      <c r="A9" s="4229" t="s">
        <v>220</v>
      </c>
      <c r="B9" s="4163">
        <v>0.240578090229703</v>
      </c>
      <c r="C9" s="4118">
        <v>0.23671529590579701</v>
      </c>
      <c r="D9" s="4119">
        <v>0.24383142116760001</v>
      </c>
      <c r="E9" s="4120">
        <v>0.214990201471567</v>
      </c>
      <c r="F9" s="4121">
        <v>0.25576332838764898</v>
      </c>
      <c r="G9" s="4122">
        <v>0.20860128554027199</v>
      </c>
      <c r="H9" s="4123">
        <v>0.22633080300542499</v>
      </c>
      <c r="I9" s="4124">
        <v>0.279161353479359</v>
      </c>
      <c r="J9" s="4125">
        <v>0.24018086760079099</v>
      </c>
      <c r="K9" s="4126">
        <v>0.23849600381556199</v>
      </c>
      <c r="L9" s="4127">
        <v>0.214712399079172</v>
      </c>
      <c r="M9" s="4128">
        <v>0.28438402722761302</v>
      </c>
      <c r="N9" s="4129">
        <v>0.24710861935189299</v>
      </c>
      <c r="O9" s="4130">
        <v>0.225068508114115</v>
      </c>
      <c r="P9" s="4131">
        <v>0.20475806011011899</v>
      </c>
      <c r="Q9" s="4132">
        <v>0.29103934117818703</v>
      </c>
      <c r="R9" s="4133">
        <v>0.25981983313510298</v>
      </c>
      <c r="S9" s="4134">
        <v>0.224055399804378</v>
      </c>
      <c r="T9" s="4135">
        <v>0.19759854923645601</v>
      </c>
      <c r="U9" s="4136">
        <v>0.188046993090496</v>
      </c>
      <c r="V9" s="4166"/>
      <c r="W9" s="4168"/>
      <c r="X9" s="4170"/>
      <c r="Y9" s="4172"/>
      <c r="Z9" s="4137">
        <v>0.26348509521636299</v>
      </c>
      <c r="AA9" s="4138">
        <v>0.24840249563074501</v>
      </c>
      <c r="AB9" s="4139">
        <v>0.20000626071713001</v>
      </c>
      <c r="AC9" s="4140">
        <v>0.209003359736606</v>
      </c>
      <c r="AD9" s="4174"/>
      <c r="AE9" s="4141">
        <v>0.297969839025721</v>
      </c>
      <c r="AF9" s="4142">
        <v>0.29721272378545899</v>
      </c>
      <c r="AG9" s="4143">
        <v>0.302302248271964</v>
      </c>
      <c r="AH9" s="4144">
        <v>0.23942073162404401</v>
      </c>
      <c r="AI9" s="4145">
        <v>0.26620493970158199</v>
      </c>
      <c r="AJ9" s="4146">
        <v>0.22662202422594999</v>
      </c>
      <c r="AK9" s="4147">
        <v>0.30776057307973598</v>
      </c>
      <c r="AL9" s="4148">
        <v>0.249830419142095</v>
      </c>
      <c r="AM9" s="4149">
        <v>0.22455038307823999</v>
      </c>
      <c r="AN9" s="4150">
        <v>0.23489061090243599</v>
      </c>
      <c r="AO9" s="4151">
        <v>0.25199860200352198</v>
      </c>
      <c r="AP9" s="4176"/>
      <c r="AQ9" s="4152">
        <v>0.24163415629241999</v>
      </c>
      <c r="AR9" s="4153">
        <v>0.221103158252448</v>
      </c>
      <c r="AS9" s="4154">
        <v>0.2441524350207</v>
      </c>
      <c r="AT9" s="4155">
        <v>0.25204848870524799</v>
      </c>
      <c r="AU9" s="4156">
        <v>0.22653547284219</v>
      </c>
      <c r="AV9" s="4157">
        <v>0.246516202989637</v>
      </c>
      <c r="AW9" s="4158">
        <v>0.25829193071616402</v>
      </c>
      <c r="AX9" s="4159">
        <v>0.165469218549748</v>
      </c>
      <c r="AY9" s="4160">
        <v>0.32302207513553399</v>
      </c>
      <c r="AZ9" s="4161">
        <v>0.25027845279903799</v>
      </c>
    </row>
    <row r="10" spans="1:52" ht="17" x14ac:dyDescent="0.2">
      <c r="A10" s="4229" t="s">
        <v>221</v>
      </c>
      <c r="B10" s="4164">
        <v>0.259529892850692</v>
      </c>
      <c r="C10" s="4165">
        <v>0.26572081282763399</v>
      </c>
      <c r="D10" s="4165">
        <v>0.25431576292138602</v>
      </c>
      <c r="E10" s="4165">
        <v>0.22811705514540301</v>
      </c>
      <c r="F10" s="4165">
        <v>0.26776062821285301</v>
      </c>
      <c r="G10" s="4165">
        <v>0.244719089437864</v>
      </c>
      <c r="H10" s="4165">
        <v>0.274162324891637</v>
      </c>
      <c r="I10" s="4165">
        <v>0.27182168753500902</v>
      </c>
      <c r="J10" s="4165">
        <v>0.303965340459042</v>
      </c>
      <c r="K10" s="4165">
        <v>0.251781915013777</v>
      </c>
      <c r="L10" s="4165">
        <v>0.244639043729492</v>
      </c>
      <c r="M10" s="4165">
        <v>0.233118070616541</v>
      </c>
      <c r="N10" s="4165">
        <v>0.24099329837377001</v>
      </c>
      <c r="O10" s="4165">
        <v>0.29775090750494299</v>
      </c>
      <c r="P10" s="4165">
        <v>0.31856663287420101</v>
      </c>
      <c r="Q10" s="4165">
        <v>0.21528298426202699</v>
      </c>
      <c r="R10" s="4165">
        <v>0.27225088719214702</v>
      </c>
      <c r="S10" s="4165">
        <v>0.231863383035877</v>
      </c>
      <c r="T10" s="4165">
        <v>0.225204931194669</v>
      </c>
      <c r="U10" s="4165">
        <v>0.29868370780697101</v>
      </c>
      <c r="V10" s="4167"/>
      <c r="W10" s="4169"/>
      <c r="X10" s="4171"/>
      <c r="Y10" s="4173"/>
      <c r="Z10" s="4165">
        <v>0.264641590258474</v>
      </c>
      <c r="AA10" s="4165">
        <v>0.263291539421945</v>
      </c>
      <c r="AB10" s="4165">
        <v>0.24907590655763701</v>
      </c>
      <c r="AC10" s="4165">
        <v>0.35851469859266399</v>
      </c>
      <c r="AD10" s="4175"/>
      <c r="AE10" s="4165">
        <v>0.16707385635505301</v>
      </c>
      <c r="AF10" s="4165">
        <v>0.23995843575623599</v>
      </c>
      <c r="AG10" s="4165">
        <v>0.28093652068721398</v>
      </c>
      <c r="AH10" s="4165">
        <v>0.28331380405717299</v>
      </c>
      <c r="AI10" s="4165">
        <v>0.29104853008856002</v>
      </c>
      <c r="AJ10" s="4165">
        <v>0.26157529214296299</v>
      </c>
      <c r="AK10" s="4165">
        <v>0.12813595261253499</v>
      </c>
      <c r="AL10" s="4165">
        <v>0.249033798816541</v>
      </c>
      <c r="AM10" s="4165">
        <v>0.25836433242957402</v>
      </c>
      <c r="AN10" s="4165">
        <v>0.26587565668652502</v>
      </c>
      <c r="AO10" s="4165">
        <v>0.290623891800812</v>
      </c>
      <c r="AP10" s="4177"/>
      <c r="AQ10" s="4165">
        <v>0.26271710767238399</v>
      </c>
      <c r="AR10" s="4165">
        <v>0.24659148029366601</v>
      </c>
      <c r="AS10" s="4165">
        <v>0.241948959519978</v>
      </c>
      <c r="AT10" s="4165">
        <v>0.27179813520991902</v>
      </c>
      <c r="AU10" s="4165">
        <v>0.331106589964201</v>
      </c>
      <c r="AV10" s="4165">
        <v>0.28590121977674199</v>
      </c>
      <c r="AW10" s="4165">
        <v>0.20838843480654701</v>
      </c>
      <c r="AX10" s="4165">
        <v>0.26258227811350299</v>
      </c>
      <c r="AY10" s="4165">
        <v>0.269856037128341</v>
      </c>
      <c r="AZ10" s="4162">
        <v>0.14169220325894799</v>
      </c>
    </row>
    <row r="11" spans="1:52" ht="17" x14ac:dyDescent="0.2">
      <c r="A11" s="4229" t="s">
        <v>222</v>
      </c>
      <c r="B11" s="4164">
        <v>0.248977840111059</v>
      </c>
      <c r="C11" s="4165">
        <v>0.25767896654148198</v>
      </c>
      <c r="D11" s="4165">
        <v>0.241649558707242</v>
      </c>
      <c r="E11" s="4165">
        <v>0.26503321695111298</v>
      </c>
      <c r="F11" s="4165">
        <v>0.23987571049715301</v>
      </c>
      <c r="G11" s="4165">
        <v>0.26452299648438299</v>
      </c>
      <c r="H11" s="4165">
        <v>0.251225968365135</v>
      </c>
      <c r="I11" s="4165">
        <v>0.233787529373291</v>
      </c>
      <c r="J11" s="4165">
        <v>0.23392355484908001</v>
      </c>
      <c r="K11" s="4165">
        <v>0.24336072756545199</v>
      </c>
      <c r="L11" s="4165">
        <v>0.26872633046606997</v>
      </c>
      <c r="M11" s="4165">
        <v>0.25210478159947403</v>
      </c>
      <c r="N11" s="4165">
        <v>0.25189465117000398</v>
      </c>
      <c r="O11" s="4165">
        <v>0.25586621010421501</v>
      </c>
      <c r="P11" s="4165">
        <v>0.186850076791861</v>
      </c>
      <c r="Q11" s="4165">
        <v>0.30257816161856699</v>
      </c>
      <c r="R11" s="4165">
        <v>0.233532111838368</v>
      </c>
      <c r="S11" s="4165">
        <v>0.28075734918762502</v>
      </c>
      <c r="T11" s="4165">
        <v>0.30300871609261498</v>
      </c>
      <c r="U11" s="4165">
        <v>0.18333632229052901</v>
      </c>
      <c r="V11" s="4167"/>
      <c r="W11" s="4169"/>
      <c r="X11" s="4171"/>
      <c r="Y11" s="4173"/>
      <c r="Z11" s="4165">
        <v>0.23087180537692401</v>
      </c>
      <c r="AA11" s="4165">
        <v>0.22572139016703099</v>
      </c>
      <c r="AB11" s="4165">
        <v>0.292631019998354</v>
      </c>
      <c r="AC11" s="4165">
        <v>0.29229708476042199</v>
      </c>
      <c r="AD11" s="4175"/>
      <c r="AE11" s="4165">
        <v>0.31672950202974798</v>
      </c>
      <c r="AF11" s="4165">
        <v>0.26408126084309502</v>
      </c>
      <c r="AG11" s="4165">
        <v>0.15246147837931401</v>
      </c>
      <c r="AH11" s="4165">
        <v>0.18855720985368099</v>
      </c>
      <c r="AI11" s="4165">
        <v>0.112393730058592</v>
      </c>
      <c r="AJ11" s="4165">
        <v>0.26524291154018398</v>
      </c>
      <c r="AK11" s="4165">
        <v>0.31601977475334803</v>
      </c>
      <c r="AL11" s="4165">
        <v>0.25165121178026101</v>
      </c>
      <c r="AM11" s="4165">
        <v>0.243985068367672</v>
      </c>
      <c r="AN11" s="4165">
        <v>0.233267957963531</v>
      </c>
      <c r="AO11" s="4165">
        <v>0.27330984890568899</v>
      </c>
      <c r="AP11" s="4177"/>
      <c r="AQ11" s="4165">
        <v>0.24470233551548401</v>
      </c>
      <c r="AR11" s="4165">
        <v>0.25115646836437799</v>
      </c>
      <c r="AS11" s="4165">
        <v>0.276118083544864</v>
      </c>
      <c r="AT11" s="4165">
        <v>0.244823951148507</v>
      </c>
      <c r="AU11" s="4165">
        <v>0.23352324608243499</v>
      </c>
      <c r="AV11" s="4165">
        <v>0.21649544549017</v>
      </c>
      <c r="AW11" s="4165">
        <v>0.28126230203306601</v>
      </c>
      <c r="AX11" s="4165">
        <v>0.285632074258719</v>
      </c>
      <c r="AY11" s="4165">
        <v>0.20030165002028499</v>
      </c>
      <c r="AZ11" s="4162">
        <v>0.285732373169999</v>
      </c>
    </row>
    <row r="12" spans="1:52" ht="17" x14ac:dyDescent="0.2">
      <c r="A12" s="4229" t="s">
        <v>223</v>
      </c>
      <c r="B12" s="4164">
        <v>0.250914176808546</v>
      </c>
      <c r="C12" s="4165">
        <v>0.23988492472508799</v>
      </c>
      <c r="D12" s="4165">
        <v>0.26020325720377102</v>
      </c>
      <c r="E12" s="4165">
        <v>0.29185952643191698</v>
      </c>
      <c r="F12" s="4165">
        <v>0.236600332902345</v>
      </c>
      <c r="G12" s="4165">
        <v>0.28215662853748102</v>
      </c>
      <c r="H12" s="4165">
        <v>0.24828090373780301</v>
      </c>
      <c r="I12" s="4165">
        <v>0.21522942961234201</v>
      </c>
      <c r="J12" s="4165">
        <v>0.221930237091087</v>
      </c>
      <c r="K12" s="4165">
        <v>0.26636135360520902</v>
      </c>
      <c r="L12" s="4165">
        <v>0.271922226725265</v>
      </c>
      <c r="M12" s="4165">
        <v>0.23039312055637101</v>
      </c>
      <c r="N12" s="4165">
        <v>0.26000343110433199</v>
      </c>
      <c r="O12" s="4165">
        <v>0.22131437427672701</v>
      </c>
      <c r="P12" s="4165">
        <v>0.28982523022381901</v>
      </c>
      <c r="Q12" s="4165">
        <v>0.19109951294121899</v>
      </c>
      <c r="R12" s="4165">
        <v>0.234397167834381</v>
      </c>
      <c r="S12" s="4165">
        <v>0.26332386797211998</v>
      </c>
      <c r="T12" s="4165">
        <v>0.27418780347625998</v>
      </c>
      <c r="U12" s="4165">
        <v>0.32993297681200401</v>
      </c>
      <c r="V12" s="4167"/>
      <c r="W12" s="4169"/>
      <c r="X12" s="4171"/>
      <c r="Y12" s="4173"/>
      <c r="Z12" s="4165">
        <v>0.24100150914823901</v>
      </c>
      <c r="AA12" s="4165">
        <v>0.26258457478027902</v>
      </c>
      <c r="AB12" s="4165">
        <v>0.25828681272687898</v>
      </c>
      <c r="AC12" s="4165">
        <v>0.14018485691030699</v>
      </c>
      <c r="AD12" s="4175"/>
      <c r="AE12" s="4165">
        <v>0.21822680258947799</v>
      </c>
      <c r="AF12" s="4165">
        <v>0.19874757961521</v>
      </c>
      <c r="AG12" s="4165">
        <v>0.26429975266150801</v>
      </c>
      <c r="AH12" s="4165">
        <v>0.28870825446510301</v>
      </c>
      <c r="AI12" s="4165">
        <v>0.330352800151266</v>
      </c>
      <c r="AJ12" s="4165">
        <v>0.24655977209090199</v>
      </c>
      <c r="AK12" s="4165">
        <v>0.248083699554382</v>
      </c>
      <c r="AL12" s="4165">
        <v>0.24948457026110299</v>
      </c>
      <c r="AM12" s="4165">
        <v>0.27310021612451402</v>
      </c>
      <c r="AN12" s="4165">
        <v>0.26596577444750902</v>
      </c>
      <c r="AO12" s="4165">
        <v>0.18406765728997801</v>
      </c>
      <c r="AP12" s="4177"/>
      <c r="AQ12" s="4165">
        <v>0.25094640051971301</v>
      </c>
      <c r="AR12" s="4165">
        <v>0.28114889308950902</v>
      </c>
      <c r="AS12" s="4165">
        <v>0.237780521914458</v>
      </c>
      <c r="AT12" s="4165">
        <v>0.23132942493632599</v>
      </c>
      <c r="AU12" s="4165">
        <v>0.208834691111174</v>
      </c>
      <c r="AV12" s="4165">
        <v>0.25108713174345099</v>
      </c>
      <c r="AW12" s="4165">
        <v>0.25205733244422301</v>
      </c>
      <c r="AX12" s="4165">
        <v>0.28631642907802901</v>
      </c>
      <c r="AY12" s="4165">
        <v>0.20682023771583999</v>
      </c>
      <c r="AZ12" s="4162">
        <v>0.32229697077201502</v>
      </c>
    </row>
    <row r="13" spans="1:52" ht="17" x14ac:dyDescent="0.2">
      <c r="A13" s="4230" t="s">
        <v>68</v>
      </c>
      <c r="B13" s="4228">
        <v>1522</v>
      </c>
      <c r="C13" s="4178">
        <v>661</v>
      </c>
      <c r="D13" s="4179">
        <v>861</v>
      </c>
      <c r="E13" s="4180">
        <v>254</v>
      </c>
      <c r="F13" s="4181">
        <v>376</v>
      </c>
      <c r="G13" s="4182">
        <v>241</v>
      </c>
      <c r="H13" s="4183">
        <v>297</v>
      </c>
      <c r="I13" s="4184">
        <v>354</v>
      </c>
      <c r="J13" s="4185">
        <v>243</v>
      </c>
      <c r="K13" s="4186">
        <v>575</v>
      </c>
      <c r="L13" s="4187">
        <v>427</v>
      </c>
      <c r="M13" s="4188">
        <v>277</v>
      </c>
      <c r="N13" s="4189">
        <v>1043</v>
      </c>
      <c r="O13" s="4190">
        <v>236</v>
      </c>
      <c r="P13" s="4191">
        <v>149</v>
      </c>
      <c r="Q13" s="4192">
        <v>93</v>
      </c>
      <c r="R13" s="4193">
        <v>872</v>
      </c>
      <c r="S13" s="4194">
        <v>262</v>
      </c>
      <c r="T13" s="4195">
        <v>257</v>
      </c>
      <c r="U13" s="4196">
        <v>90</v>
      </c>
      <c r="V13" s="4197">
        <v>18</v>
      </c>
      <c r="W13" s="4198">
        <v>9</v>
      </c>
      <c r="X13" s="4199">
        <v>6</v>
      </c>
      <c r="Y13" s="4200">
        <v>8</v>
      </c>
      <c r="Z13" s="4201">
        <v>473</v>
      </c>
      <c r="AA13" s="4202">
        <v>512</v>
      </c>
      <c r="AB13" s="4203">
        <v>422</v>
      </c>
      <c r="AC13" s="4204">
        <v>52</v>
      </c>
      <c r="AD13" s="4205">
        <v>20</v>
      </c>
      <c r="AE13" s="4206">
        <v>43</v>
      </c>
      <c r="AF13" s="4207">
        <v>114</v>
      </c>
      <c r="AG13" s="4208">
        <v>169</v>
      </c>
      <c r="AH13" s="4209">
        <v>79</v>
      </c>
      <c r="AI13" s="4210">
        <v>80</v>
      </c>
      <c r="AJ13" s="4211">
        <v>1070</v>
      </c>
      <c r="AK13" s="4212">
        <v>44</v>
      </c>
      <c r="AL13" s="4213">
        <v>506</v>
      </c>
      <c r="AM13" s="4214">
        <v>612</v>
      </c>
      <c r="AN13" s="4215">
        <v>191</v>
      </c>
      <c r="AO13" s="4216">
        <v>203</v>
      </c>
      <c r="AP13" s="4217">
        <v>10</v>
      </c>
      <c r="AQ13" s="4218">
        <v>1202</v>
      </c>
      <c r="AR13" s="4219">
        <v>61</v>
      </c>
      <c r="AS13" s="4220">
        <v>143</v>
      </c>
      <c r="AT13" s="4221">
        <v>112</v>
      </c>
      <c r="AU13" s="4222">
        <v>295</v>
      </c>
      <c r="AV13" s="4223">
        <v>410</v>
      </c>
      <c r="AW13" s="4224">
        <v>338</v>
      </c>
      <c r="AX13" s="4225">
        <v>202</v>
      </c>
      <c r="AY13" s="4226">
        <v>118</v>
      </c>
      <c r="AZ13" s="4227">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225</v>
      </c>
    </row>
    <row r="8" spans="1:52" ht="17" x14ac:dyDescent="0.2">
      <c r="A8" s="99" t="s">
        <v>224</v>
      </c>
    </row>
    <row r="9" spans="1:52" ht="17" x14ac:dyDescent="0.2">
      <c r="A9" s="4342" t="s">
        <v>226</v>
      </c>
      <c r="B9" s="4276">
        <v>0.16213395066234301</v>
      </c>
      <c r="C9" s="4231">
        <v>0.16425302533920999</v>
      </c>
      <c r="D9" s="4232">
        <v>0.16034921903340299</v>
      </c>
      <c r="E9" s="4233">
        <v>0.140324088789093</v>
      </c>
      <c r="F9" s="4234">
        <v>0.15323541639864399</v>
      </c>
      <c r="G9" s="4235">
        <v>0.19246230284731899</v>
      </c>
      <c r="H9" s="4236">
        <v>0.139241915631452</v>
      </c>
      <c r="I9" s="4237">
        <v>0.18675208003392199</v>
      </c>
      <c r="J9" s="4238">
        <v>0.22232519992462499</v>
      </c>
      <c r="K9" s="4239">
        <v>0.14998494322328201</v>
      </c>
      <c r="L9" s="4240">
        <v>0.12769308636885701</v>
      </c>
      <c r="M9" s="4241">
        <v>0.15121245034841599</v>
      </c>
      <c r="N9" s="4242">
        <v>0.13715670756630199</v>
      </c>
      <c r="O9" s="4243">
        <v>0.243479816425167</v>
      </c>
      <c r="P9" s="4244">
        <v>0.158097140186122</v>
      </c>
      <c r="Q9" s="4245">
        <v>0.148301407976352</v>
      </c>
      <c r="R9" s="4246">
        <v>0.17055549459821601</v>
      </c>
      <c r="S9" s="4247">
        <v>0.15622544851452499</v>
      </c>
      <c r="T9" s="4248">
        <v>0.14303434135485199</v>
      </c>
      <c r="U9" s="4249">
        <v>0.16204306548935199</v>
      </c>
      <c r="V9" s="4279"/>
      <c r="W9" s="4281"/>
      <c r="X9" s="4283"/>
      <c r="Y9" s="4285"/>
      <c r="Z9" s="4250">
        <v>0.139279429255003</v>
      </c>
      <c r="AA9" s="4251">
        <v>0.140909997597231</v>
      </c>
      <c r="AB9" s="4252">
        <v>0.191133897029753</v>
      </c>
      <c r="AC9" s="4253">
        <v>0.231352645869074</v>
      </c>
      <c r="AD9" s="4287"/>
      <c r="AE9" s="4254">
        <v>0.19195376640126999</v>
      </c>
      <c r="AF9" s="4255">
        <v>0.17615915260211401</v>
      </c>
      <c r="AG9" s="4256">
        <v>0.173868481963976</v>
      </c>
      <c r="AH9" s="4257">
        <v>0.16943900447124799</v>
      </c>
      <c r="AI9" s="4258">
        <v>0.20723842640215701</v>
      </c>
      <c r="AJ9" s="4259">
        <v>0.161300264127125</v>
      </c>
      <c r="AK9" s="4260">
        <v>0.17388814343085801</v>
      </c>
      <c r="AL9" s="4261">
        <v>0.17660445342596701</v>
      </c>
      <c r="AM9" s="4262">
        <v>0.16120709320955801</v>
      </c>
      <c r="AN9" s="4263">
        <v>0.11411894691264</v>
      </c>
      <c r="AO9" s="4264">
        <v>0.17942065140076399</v>
      </c>
      <c r="AP9" s="4289"/>
      <c r="AQ9" s="4265">
        <v>0.16042405934518</v>
      </c>
      <c r="AR9" s="4266">
        <v>0.21053741973394499</v>
      </c>
      <c r="AS9" s="4267">
        <v>0.17386309192403299</v>
      </c>
      <c r="AT9" s="4268">
        <v>0.129729440399424</v>
      </c>
      <c r="AU9" s="4269">
        <v>0.16529444873891999</v>
      </c>
      <c r="AV9" s="4270">
        <v>0.19133269913168799</v>
      </c>
      <c r="AW9" s="4271">
        <v>0.12895459618372501</v>
      </c>
      <c r="AX9" s="4272">
        <v>0.13524510271543699</v>
      </c>
      <c r="AY9" s="4273">
        <v>0.196713452898477</v>
      </c>
      <c r="AZ9" s="4274">
        <v>0.15872906432964801</v>
      </c>
    </row>
    <row r="10" spans="1:52" ht="17" x14ac:dyDescent="0.2">
      <c r="A10" s="4342" t="s">
        <v>227</v>
      </c>
      <c r="B10" s="4277">
        <v>0.1605231072294</v>
      </c>
      <c r="C10" s="4278">
        <v>0.13361347170572699</v>
      </c>
      <c r="D10" s="4278">
        <v>0.18318699829781801</v>
      </c>
      <c r="E10" s="4278">
        <v>0.14845503907959301</v>
      </c>
      <c r="F10" s="4278">
        <v>0.168434330765452</v>
      </c>
      <c r="G10" s="4278">
        <v>0.12295204673202</v>
      </c>
      <c r="H10" s="4278">
        <v>0.16450260198189801</v>
      </c>
      <c r="I10" s="4278">
        <v>0.185753134100485</v>
      </c>
      <c r="J10" s="4278">
        <v>0.203604825511737</v>
      </c>
      <c r="K10" s="4278">
        <v>0.13365388978518</v>
      </c>
      <c r="L10" s="4278">
        <v>0.16169057403283199</v>
      </c>
      <c r="M10" s="4278">
        <v>0.149848802792488</v>
      </c>
      <c r="N10" s="4278">
        <v>0.13639040649723699</v>
      </c>
      <c r="O10" s="4278">
        <v>0.20787934339860401</v>
      </c>
      <c r="P10" s="4278">
        <v>0.19788442976731799</v>
      </c>
      <c r="Q10" s="4278">
        <v>0.180096982723947</v>
      </c>
      <c r="R10" s="4278">
        <v>0.148873444527031</v>
      </c>
      <c r="S10" s="4278">
        <v>0.21139519725015801</v>
      </c>
      <c r="T10" s="4278">
        <v>0.159070567067367</v>
      </c>
      <c r="U10" s="4278">
        <v>0.14008147043327299</v>
      </c>
      <c r="V10" s="4280"/>
      <c r="W10" s="4282"/>
      <c r="X10" s="4284"/>
      <c r="Y10" s="4286"/>
      <c r="Z10" s="4278">
        <v>0.123016974028129</v>
      </c>
      <c r="AA10" s="4278">
        <v>0.149834906225667</v>
      </c>
      <c r="AB10" s="4278">
        <v>0.194812416161462</v>
      </c>
      <c r="AC10" s="4278">
        <v>0.169251576342722</v>
      </c>
      <c r="AD10" s="4288"/>
      <c r="AE10" s="4278">
        <v>0.31615075526452902</v>
      </c>
      <c r="AF10" s="4278">
        <v>0.13008051927839301</v>
      </c>
      <c r="AG10" s="4278">
        <v>0.163350087155861</v>
      </c>
      <c r="AH10" s="4278">
        <v>0.223849206674369</v>
      </c>
      <c r="AI10" s="4278">
        <v>0.13328203914610601</v>
      </c>
      <c r="AJ10" s="4278">
        <v>0.15707397406795101</v>
      </c>
      <c r="AK10" s="4278">
        <v>0.230266069353629</v>
      </c>
      <c r="AL10" s="4278">
        <v>0.18701307312537599</v>
      </c>
      <c r="AM10" s="4278">
        <v>0.139311115001237</v>
      </c>
      <c r="AN10" s="4278">
        <v>0.11362889825971401</v>
      </c>
      <c r="AO10" s="4278">
        <v>0.182774715532315</v>
      </c>
      <c r="AP10" s="4290"/>
      <c r="AQ10" s="4278">
        <v>0.15675904002197499</v>
      </c>
      <c r="AR10" s="4278">
        <v>0.20307258812451801</v>
      </c>
      <c r="AS10" s="4278">
        <v>0.20259355583952199</v>
      </c>
      <c r="AT10" s="4278">
        <v>0.106794990551155</v>
      </c>
      <c r="AU10" s="4278">
        <v>0.18929448806511401</v>
      </c>
      <c r="AV10" s="4278">
        <v>0.14844448115207101</v>
      </c>
      <c r="AW10" s="4278">
        <v>0.17273913482921999</v>
      </c>
      <c r="AX10" s="4278">
        <v>0.133047908984957</v>
      </c>
      <c r="AY10" s="4278">
        <v>0.148469867400048</v>
      </c>
      <c r="AZ10" s="4275">
        <v>0.14875929455699199</v>
      </c>
    </row>
    <row r="11" spans="1:52" ht="17" x14ac:dyDescent="0.2">
      <c r="A11" s="4342" t="s">
        <v>228</v>
      </c>
      <c r="B11" s="4277">
        <v>0.57519213071084097</v>
      </c>
      <c r="C11" s="4278">
        <v>0.60528830041211601</v>
      </c>
      <c r="D11" s="4278">
        <v>0.54984446997845104</v>
      </c>
      <c r="E11" s="4278">
        <v>0.63314164890930302</v>
      </c>
      <c r="F11" s="4278">
        <v>0.59886062160646503</v>
      </c>
      <c r="G11" s="4278">
        <v>0.59020055247661096</v>
      </c>
      <c r="H11" s="4278">
        <v>0.57531085556234196</v>
      </c>
      <c r="I11" s="4278">
        <v>0.48959867562679699</v>
      </c>
      <c r="J11" s="4278">
        <v>0.45789474820916898</v>
      </c>
      <c r="K11" s="4278">
        <v>0.62432173296919402</v>
      </c>
      <c r="L11" s="4278">
        <v>0.60853671815050303</v>
      </c>
      <c r="M11" s="4278">
        <v>0.59686568208368795</v>
      </c>
      <c r="N11" s="4278">
        <v>0.61830926742124204</v>
      </c>
      <c r="O11" s="4278">
        <v>0.44653517541401699</v>
      </c>
      <c r="P11" s="4278">
        <v>0.567482744595735</v>
      </c>
      <c r="Q11" s="4278">
        <v>0.58452845609552795</v>
      </c>
      <c r="R11" s="4278">
        <v>0.60286720044267805</v>
      </c>
      <c r="S11" s="4278">
        <v>0.51161818582330998</v>
      </c>
      <c r="T11" s="4278">
        <v>0.63509776721551303</v>
      </c>
      <c r="U11" s="4278">
        <v>0.44046832689315202</v>
      </c>
      <c r="V11" s="4280"/>
      <c r="W11" s="4282"/>
      <c r="X11" s="4284"/>
      <c r="Y11" s="4286"/>
      <c r="Z11" s="4278">
        <v>0.65695379378777197</v>
      </c>
      <c r="AA11" s="4278">
        <v>0.620119314396823</v>
      </c>
      <c r="AB11" s="4278">
        <v>0.49076045684684799</v>
      </c>
      <c r="AC11" s="4278">
        <v>0.38079054785941702</v>
      </c>
      <c r="AD11" s="4288"/>
      <c r="AE11" s="4278">
        <v>0.39304139692933499</v>
      </c>
      <c r="AF11" s="4278">
        <v>0.56433348439280995</v>
      </c>
      <c r="AG11" s="4278">
        <v>0.51978549180353895</v>
      </c>
      <c r="AH11" s="4278">
        <v>0.46145767609807797</v>
      </c>
      <c r="AI11" s="4278">
        <v>0.58339091046389502</v>
      </c>
      <c r="AJ11" s="4278">
        <v>0.58591950569946505</v>
      </c>
      <c r="AK11" s="4278">
        <v>0.58757711940817703</v>
      </c>
      <c r="AL11" s="4278">
        <v>0.55348065064045104</v>
      </c>
      <c r="AM11" s="4278">
        <v>0.600533611108376</v>
      </c>
      <c r="AN11" s="4278">
        <v>0.64646749041765605</v>
      </c>
      <c r="AO11" s="4278">
        <v>0.49854512023384701</v>
      </c>
      <c r="AP11" s="4290"/>
      <c r="AQ11" s="4278">
        <v>0.59790696194136095</v>
      </c>
      <c r="AR11" s="4278">
        <v>0.24990194620846901</v>
      </c>
      <c r="AS11" s="4278">
        <v>0.51304786145699799</v>
      </c>
      <c r="AT11" s="4278">
        <v>0.60107290107037303</v>
      </c>
      <c r="AU11" s="4278">
        <v>0.54454889782194305</v>
      </c>
      <c r="AV11" s="4278">
        <v>0.55201912953833998</v>
      </c>
      <c r="AW11" s="4278">
        <v>0.61451540499089596</v>
      </c>
      <c r="AX11" s="4278">
        <v>0.61791692762014605</v>
      </c>
      <c r="AY11" s="4278">
        <v>0.53325562753057998</v>
      </c>
      <c r="AZ11" s="4275">
        <v>0.59284402945174997</v>
      </c>
    </row>
    <row r="12" spans="1:52" ht="17" x14ac:dyDescent="0.2">
      <c r="A12" s="4342" t="s">
        <v>229</v>
      </c>
      <c r="B12" s="4277">
        <v>9.5904941249254194E-2</v>
      </c>
      <c r="C12" s="4278">
        <v>9.1013976546902506E-2</v>
      </c>
      <c r="D12" s="4278">
        <v>0.100024220053163</v>
      </c>
      <c r="E12" s="4278">
        <v>6.6221336240410905E-2</v>
      </c>
      <c r="F12" s="4278">
        <v>8.9080187144565198E-2</v>
      </c>
      <c r="G12" s="4278">
        <v>8.1355175016585304E-2</v>
      </c>
      <c r="H12" s="4278">
        <v>0.110219137884315</v>
      </c>
      <c r="I12" s="4278">
        <v>0.12562053049448699</v>
      </c>
      <c r="J12" s="4278">
        <v>0.10243008779891501</v>
      </c>
      <c r="K12" s="4278">
        <v>8.2541583910051397E-2</v>
      </c>
      <c r="L12" s="4278">
        <v>0.105598029856814</v>
      </c>
      <c r="M12" s="4278">
        <v>9.83987596239944E-2</v>
      </c>
      <c r="N12" s="4278">
        <v>0.101677801577928</v>
      </c>
      <c r="O12" s="4278">
        <v>0.101519605747874</v>
      </c>
      <c r="P12" s="4278">
        <v>5.7153784047932699E-2</v>
      </c>
      <c r="Q12" s="4278">
        <v>8.7073153204173206E-2</v>
      </c>
      <c r="R12" s="4278">
        <v>6.7044261712614794E-2</v>
      </c>
      <c r="S12" s="4278">
        <v>0.125435959200459</v>
      </c>
      <c r="T12" s="4278">
        <v>6.1159042622852398E-2</v>
      </c>
      <c r="U12" s="4278">
        <v>0.24744221380363601</v>
      </c>
      <c r="V12" s="4280"/>
      <c r="W12" s="4282"/>
      <c r="X12" s="4284"/>
      <c r="Y12" s="4286"/>
      <c r="Z12" s="4278">
        <v>7.6066775920009905E-2</v>
      </c>
      <c r="AA12" s="4278">
        <v>7.2851230591899199E-2</v>
      </c>
      <c r="AB12" s="4278">
        <v>0.128660287691546</v>
      </c>
      <c r="AC12" s="4278">
        <v>0.218605229928787</v>
      </c>
      <c r="AD12" s="4288"/>
      <c r="AE12" s="4278">
        <v>6.9242916552984299E-2</v>
      </c>
      <c r="AF12" s="4278">
        <v>0.12904507523219699</v>
      </c>
      <c r="AG12" s="4278">
        <v>0.13729350093505999</v>
      </c>
      <c r="AH12" s="4278">
        <v>0.14525411275630501</v>
      </c>
      <c r="AI12" s="4278">
        <v>6.2724387294104803E-2</v>
      </c>
      <c r="AJ12" s="4278">
        <v>8.9413094933042697E-2</v>
      </c>
      <c r="AK12" s="4278">
        <v>2.8128616358898999E-2</v>
      </c>
      <c r="AL12" s="4278">
        <v>8.1270342874505297E-2</v>
      </c>
      <c r="AM12" s="4278">
        <v>9.2550721508102202E-2</v>
      </c>
      <c r="AN12" s="4278">
        <v>0.109830621268645</v>
      </c>
      <c r="AO12" s="4278">
        <v>0.129960376434125</v>
      </c>
      <c r="AP12" s="4290"/>
      <c r="AQ12" s="4278">
        <v>7.86207665046533E-2</v>
      </c>
      <c r="AR12" s="4278">
        <v>0.33648804593306902</v>
      </c>
      <c r="AS12" s="4278">
        <v>0.101153947223364</v>
      </c>
      <c r="AT12" s="4278">
        <v>0.156562375012824</v>
      </c>
      <c r="AU12" s="4278">
        <v>0.108596829079755</v>
      </c>
      <c r="AV12" s="4278">
        <v>9.9349661372144293E-2</v>
      </c>
      <c r="AW12" s="4278">
        <v>8.1075576710204503E-2</v>
      </c>
      <c r="AX12" s="4278">
        <v>0.100871826563751</v>
      </c>
      <c r="AY12" s="4278">
        <v>0.11238549416718201</v>
      </c>
      <c r="AZ12" s="4275">
        <v>7.4315714390478294E-2</v>
      </c>
    </row>
    <row r="13" spans="1:52" ht="17" x14ac:dyDescent="0.2">
      <c r="A13" s="4343" t="s">
        <v>68</v>
      </c>
      <c r="B13" s="4341">
        <v>1522</v>
      </c>
      <c r="C13" s="4291">
        <v>661</v>
      </c>
      <c r="D13" s="4292">
        <v>861</v>
      </c>
      <c r="E13" s="4293">
        <v>254</v>
      </c>
      <c r="F13" s="4294">
        <v>376</v>
      </c>
      <c r="G13" s="4295">
        <v>241</v>
      </c>
      <c r="H13" s="4296">
        <v>297</v>
      </c>
      <c r="I13" s="4297">
        <v>354</v>
      </c>
      <c r="J13" s="4298">
        <v>243</v>
      </c>
      <c r="K13" s="4299">
        <v>575</v>
      </c>
      <c r="L13" s="4300">
        <v>427</v>
      </c>
      <c r="M13" s="4301">
        <v>277</v>
      </c>
      <c r="N13" s="4302">
        <v>1043</v>
      </c>
      <c r="O13" s="4303">
        <v>236</v>
      </c>
      <c r="P13" s="4304">
        <v>149</v>
      </c>
      <c r="Q13" s="4305">
        <v>93</v>
      </c>
      <c r="R13" s="4306">
        <v>872</v>
      </c>
      <c r="S13" s="4307">
        <v>262</v>
      </c>
      <c r="T13" s="4308">
        <v>257</v>
      </c>
      <c r="U13" s="4309">
        <v>90</v>
      </c>
      <c r="V13" s="4310">
        <v>18</v>
      </c>
      <c r="W13" s="4311">
        <v>9</v>
      </c>
      <c r="X13" s="4312">
        <v>6</v>
      </c>
      <c r="Y13" s="4313">
        <v>8</v>
      </c>
      <c r="Z13" s="4314">
        <v>473</v>
      </c>
      <c r="AA13" s="4315">
        <v>512</v>
      </c>
      <c r="AB13" s="4316">
        <v>422</v>
      </c>
      <c r="AC13" s="4317">
        <v>52</v>
      </c>
      <c r="AD13" s="4318">
        <v>20</v>
      </c>
      <c r="AE13" s="4319">
        <v>43</v>
      </c>
      <c r="AF13" s="4320">
        <v>114</v>
      </c>
      <c r="AG13" s="4321">
        <v>169</v>
      </c>
      <c r="AH13" s="4322">
        <v>79</v>
      </c>
      <c r="AI13" s="4323">
        <v>80</v>
      </c>
      <c r="AJ13" s="4324">
        <v>1070</v>
      </c>
      <c r="AK13" s="4325">
        <v>44</v>
      </c>
      <c r="AL13" s="4326">
        <v>506</v>
      </c>
      <c r="AM13" s="4327">
        <v>612</v>
      </c>
      <c r="AN13" s="4328">
        <v>191</v>
      </c>
      <c r="AO13" s="4329">
        <v>203</v>
      </c>
      <c r="AP13" s="4330">
        <v>10</v>
      </c>
      <c r="AQ13" s="4331">
        <v>1202</v>
      </c>
      <c r="AR13" s="4332">
        <v>61</v>
      </c>
      <c r="AS13" s="4333">
        <v>143</v>
      </c>
      <c r="AT13" s="4334">
        <v>112</v>
      </c>
      <c r="AU13" s="4335">
        <v>295</v>
      </c>
      <c r="AV13" s="4336">
        <v>410</v>
      </c>
      <c r="AW13" s="4337">
        <v>338</v>
      </c>
      <c r="AX13" s="4338">
        <v>202</v>
      </c>
      <c r="AY13" s="4339">
        <v>118</v>
      </c>
      <c r="AZ13" s="4340">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60.6640625" customWidth="1"/>
    <col min="16" max="23" width="11.6640625" customWidth="1"/>
  </cols>
  <sheetData>
    <row r="1" spans="1:52" ht="66" x14ac:dyDescent="0.2">
      <c r="A1" s="1" t="s">
        <v>0</v>
      </c>
    </row>
    <row r="2" spans="1:52" ht="40" x14ac:dyDescent="0.2">
      <c r="A2" s="2" t="s">
        <v>1</v>
      </c>
    </row>
    <row r="4" spans="1:52" ht="28" customHeight="1"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73</v>
      </c>
    </row>
    <row r="8" spans="1:52" ht="17" x14ac:dyDescent="0.2">
      <c r="A8" s="88" t="s">
        <v>74</v>
      </c>
    </row>
    <row r="9" spans="1:52" ht="68" x14ac:dyDescent="0.2">
      <c r="A9" s="99" t="s">
        <v>63</v>
      </c>
    </row>
    <row r="10" spans="1:52" ht="17" x14ac:dyDescent="0.2">
      <c r="A10" s="345" t="s">
        <v>64</v>
      </c>
      <c r="B10" s="279">
        <v>0.62508647009428098</v>
      </c>
      <c r="C10" s="234">
        <v>0.69528588168566396</v>
      </c>
      <c r="D10" s="235">
        <v>0.56595304160511595</v>
      </c>
      <c r="E10" s="236">
        <v>0.62276043796687197</v>
      </c>
      <c r="F10" s="237">
        <v>0.58237346087269903</v>
      </c>
      <c r="G10" s="238">
        <v>0.61334201075643302</v>
      </c>
      <c r="H10" s="239">
        <v>0.63848732791429097</v>
      </c>
      <c r="I10" s="240">
        <v>0.67686039053119995</v>
      </c>
      <c r="J10" s="241">
        <v>0.49636641644761897</v>
      </c>
      <c r="K10" s="242">
        <v>0.61304741345740099</v>
      </c>
      <c r="L10" s="243">
        <v>0.672862839012632</v>
      </c>
      <c r="M10" s="244">
        <v>0.76274682157557006</v>
      </c>
      <c r="N10" s="245">
        <v>0.62923730627588303</v>
      </c>
      <c r="O10" s="246">
        <v>0.60370664121061901</v>
      </c>
      <c r="P10" s="247">
        <v>0.64472879450251996</v>
      </c>
      <c r="Q10" s="248">
        <v>0.62353069886124102</v>
      </c>
      <c r="R10" s="249">
        <v>0.66098094411725605</v>
      </c>
      <c r="S10" s="250">
        <v>0.51179845760061304</v>
      </c>
      <c r="T10" s="251">
        <v>0.67520647438266201</v>
      </c>
      <c r="U10" s="252">
        <v>0.47708435208504801</v>
      </c>
      <c r="V10" s="282"/>
      <c r="W10" s="284"/>
      <c r="X10" s="286"/>
      <c r="Y10" s="288"/>
      <c r="Z10" s="253">
        <v>0.69979204140217499</v>
      </c>
      <c r="AA10" s="254">
        <v>0.67334661424944797</v>
      </c>
      <c r="AB10" s="255">
        <v>0.55637315137072996</v>
      </c>
      <c r="AC10" s="256">
        <v>0.46305819667616599</v>
      </c>
      <c r="AD10" s="290"/>
      <c r="AE10" s="257">
        <v>0.40786144802440699</v>
      </c>
      <c r="AF10" s="258">
        <v>0.62857221329598001</v>
      </c>
      <c r="AG10" s="259">
        <v>0.65744474946161602</v>
      </c>
      <c r="AH10" s="260">
        <v>0.78486658636446804</v>
      </c>
      <c r="AI10" s="261">
        <v>0.68706898909621905</v>
      </c>
      <c r="AJ10" s="262">
        <v>0.61703277382253097</v>
      </c>
      <c r="AK10" s="263">
        <v>0.53475083412223101</v>
      </c>
      <c r="AL10" s="264">
        <v>0.61524349663767497</v>
      </c>
      <c r="AM10" s="265">
        <v>0.65399451536693498</v>
      </c>
      <c r="AN10" s="266">
        <v>0.68183759255145504</v>
      </c>
      <c r="AO10" s="267">
        <v>0.50167465135635203</v>
      </c>
      <c r="AP10" s="292"/>
      <c r="AQ10" s="268">
        <v>0.65309522278613197</v>
      </c>
      <c r="AR10" s="269">
        <v>0.45075434162365802</v>
      </c>
      <c r="AS10" s="270">
        <v>0.50595971481008695</v>
      </c>
      <c r="AT10" s="271">
        <v>0.55487418314745596</v>
      </c>
      <c r="AU10" s="272">
        <v>0.51112347564909699</v>
      </c>
      <c r="AV10" s="273">
        <v>0.59554648879875405</v>
      </c>
      <c r="AW10" s="274">
        <v>0.61978875635532304</v>
      </c>
      <c r="AX10" s="275">
        <v>0.74646003317026</v>
      </c>
      <c r="AY10" s="276">
        <v>0.77241225029317195</v>
      </c>
      <c r="AZ10" s="277">
        <v>0.692548621901527</v>
      </c>
    </row>
    <row r="11" spans="1:52" ht="17" x14ac:dyDescent="0.2">
      <c r="A11" s="345" t="s">
        <v>65</v>
      </c>
      <c r="B11" s="280">
        <v>0.23219275521792301</v>
      </c>
      <c r="C11" s="281">
        <v>0.20937598069841601</v>
      </c>
      <c r="D11" s="281">
        <v>0.251412775355076</v>
      </c>
      <c r="E11" s="281">
        <v>0.18642780696417499</v>
      </c>
      <c r="F11" s="281">
        <v>0.258236350411986</v>
      </c>
      <c r="G11" s="281">
        <v>0.22507197481236099</v>
      </c>
      <c r="H11" s="281">
        <v>0.239571182084892</v>
      </c>
      <c r="I11" s="281">
        <v>0.23382940873424901</v>
      </c>
      <c r="J11" s="281">
        <v>0.27382655318973798</v>
      </c>
      <c r="K11" s="281">
        <v>0.236288456712376</v>
      </c>
      <c r="L11" s="281">
        <v>0.22881465118889499</v>
      </c>
      <c r="M11" s="281">
        <v>0.16906142042125699</v>
      </c>
      <c r="N11" s="281">
        <v>0.242429441256164</v>
      </c>
      <c r="O11" s="281">
        <v>0.21349803776297099</v>
      </c>
      <c r="P11" s="281">
        <v>0.198139143661821</v>
      </c>
      <c r="Q11" s="281">
        <v>0.248236945891534</v>
      </c>
      <c r="R11" s="281">
        <v>0.207491314945981</v>
      </c>
      <c r="S11" s="281">
        <v>0.27109144030953602</v>
      </c>
      <c r="T11" s="281">
        <v>0.21773673546504599</v>
      </c>
      <c r="U11" s="281">
        <v>0.38692440760167901</v>
      </c>
      <c r="V11" s="283"/>
      <c r="W11" s="285"/>
      <c r="X11" s="287"/>
      <c r="Y11" s="289"/>
      <c r="Z11" s="281">
        <v>0.21575612564758501</v>
      </c>
      <c r="AA11" s="281">
        <v>0.21198572582640801</v>
      </c>
      <c r="AB11" s="281">
        <v>0.28031319541209099</v>
      </c>
      <c r="AC11" s="281">
        <v>0.16273609442348999</v>
      </c>
      <c r="AD11" s="291"/>
      <c r="AE11" s="281">
        <v>0.12596630040264201</v>
      </c>
      <c r="AF11" s="281">
        <v>0.22311667742393201</v>
      </c>
      <c r="AG11" s="281">
        <v>0.210375358126002</v>
      </c>
      <c r="AH11" s="281">
        <v>0.126107228017273</v>
      </c>
      <c r="AI11" s="281">
        <v>0.26021255772082602</v>
      </c>
      <c r="AJ11" s="281">
        <v>0.24279136440959201</v>
      </c>
      <c r="AK11" s="281">
        <v>7.7763798000053494E-2</v>
      </c>
      <c r="AL11" s="281">
        <v>0.221096706392195</v>
      </c>
      <c r="AM11" s="281">
        <v>0.22408746175767599</v>
      </c>
      <c r="AN11" s="281">
        <v>0.20864543276229799</v>
      </c>
      <c r="AO11" s="281">
        <v>0.31885567461331399</v>
      </c>
      <c r="AP11" s="293"/>
      <c r="AQ11" s="281">
        <v>0.22505781369254299</v>
      </c>
      <c r="AR11" s="281">
        <v>0.29360207859878701</v>
      </c>
      <c r="AS11" s="281">
        <v>0.21376069756848101</v>
      </c>
      <c r="AT11" s="281">
        <v>0.33970474534778</v>
      </c>
      <c r="AU11" s="281">
        <v>0.26440567673622101</v>
      </c>
      <c r="AV11" s="281">
        <v>0.23103204685949599</v>
      </c>
      <c r="AW11" s="281">
        <v>0.25874721027450598</v>
      </c>
      <c r="AX11" s="281">
        <v>0.19708905964812901</v>
      </c>
      <c r="AY11" s="281">
        <v>0.16472683273692801</v>
      </c>
      <c r="AZ11" s="278">
        <v>0.20442540943686999</v>
      </c>
    </row>
    <row r="12" spans="1:52" ht="17" x14ac:dyDescent="0.2">
      <c r="A12" s="345" t="s">
        <v>66</v>
      </c>
      <c r="B12" s="280">
        <v>7.4761763783250806E-2</v>
      </c>
      <c r="C12" s="281">
        <v>4.9736704968488102E-2</v>
      </c>
      <c r="D12" s="281">
        <v>9.5841962211033097E-2</v>
      </c>
      <c r="E12" s="281">
        <v>9.4604703852375696E-2</v>
      </c>
      <c r="F12" s="281">
        <v>8.3061721413042494E-2</v>
      </c>
      <c r="G12" s="281">
        <v>9.3514072710712506E-2</v>
      </c>
      <c r="H12" s="281">
        <v>5.7197578527246398E-2</v>
      </c>
      <c r="I12" s="281">
        <v>5.0455699796423198E-2</v>
      </c>
      <c r="J12" s="281">
        <v>0.119126401693379</v>
      </c>
      <c r="K12" s="281">
        <v>7.5534934472051396E-2</v>
      </c>
      <c r="L12" s="281">
        <v>5.5352588173291001E-2</v>
      </c>
      <c r="M12" s="281">
        <v>3.8461583558686299E-2</v>
      </c>
      <c r="N12" s="281">
        <v>6.6376629503474893E-2</v>
      </c>
      <c r="O12" s="281">
        <v>8.1199093840681205E-2</v>
      </c>
      <c r="P12" s="281">
        <v>0.114167436784233</v>
      </c>
      <c r="Q12" s="281">
        <v>6.9110648471412003E-2</v>
      </c>
      <c r="R12" s="281">
        <v>6.4908639104990506E-2</v>
      </c>
      <c r="S12" s="281">
        <v>0.11337872671709399</v>
      </c>
      <c r="T12" s="281">
        <v>5.3356767546673102E-2</v>
      </c>
      <c r="U12" s="281">
        <v>9.3901524813728598E-2</v>
      </c>
      <c r="V12" s="283"/>
      <c r="W12" s="285"/>
      <c r="X12" s="287"/>
      <c r="Y12" s="289"/>
      <c r="Z12" s="281">
        <v>4.44390062041378E-2</v>
      </c>
      <c r="AA12" s="281">
        <v>5.9820280986825403E-2</v>
      </c>
      <c r="AB12" s="281">
        <v>8.8456127322361106E-2</v>
      </c>
      <c r="AC12" s="281">
        <v>0.166599689525251</v>
      </c>
      <c r="AD12" s="291"/>
      <c r="AE12" s="281">
        <v>0.247486585476763</v>
      </c>
      <c r="AF12" s="281">
        <v>9.0986326828620706E-2</v>
      </c>
      <c r="AG12" s="281">
        <v>5.2830518264266699E-2</v>
      </c>
      <c r="AH12" s="281">
        <v>5.9252916417429399E-2</v>
      </c>
      <c r="AI12" s="281">
        <v>1.15376245241711E-2</v>
      </c>
      <c r="AJ12" s="281">
        <v>7.4065789273772095E-2</v>
      </c>
      <c r="AK12" s="281">
        <v>0.22216733063850799</v>
      </c>
      <c r="AL12" s="281">
        <v>8.5436917710382407E-2</v>
      </c>
      <c r="AM12" s="281">
        <v>6.3726943839833905E-2</v>
      </c>
      <c r="AN12" s="281">
        <v>6.0830002954744999E-2</v>
      </c>
      <c r="AO12" s="281">
        <v>9.6450150397315207E-2</v>
      </c>
      <c r="AP12" s="293"/>
      <c r="AQ12" s="281">
        <v>6.1737912719952902E-2</v>
      </c>
      <c r="AR12" s="281">
        <v>0.163270536428577</v>
      </c>
      <c r="AS12" s="281">
        <v>0.15267769421334601</v>
      </c>
      <c r="AT12" s="281">
        <v>4.20231767488096E-2</v>
      </c>
      <c r="AU12" s="281">
        <v>0.118834543637943</v>
      </c>
      <c r="AV12" s="281">
        <v>8.3986165643949506E-2</v>
      </c>
      <c r="AW12" s="281">
        <v>6.6060760395777601E-2</v>
      </c>
      <c r="AX12" s="281">
        <v>2.8106690724828499E-2</v>
      </c>
      <c r="AY12" s="281">
        <v>2.6531530771764199E-2</v>
      </c>
      <c r="AZ12" s="278">
        <v>6.9873005466261906E-2</v>
      </c>
    </row>
    <row r="13" spans="1:52" ht="17" x14ac:dyDescent="0.2">
      <c r="A13" s="345" t="s">
        <v>67</v>
      </c>
      <c r="B13" s="280">
        <v>6.79590109045453E-2</v>
      </c>
      <c r="C13" s="281">
        <v>4.56014326474323E-2</v>
      </c>
      <c r="D13" s="281">
        <v>8.6792220828774802E-2</v>
      </c>
      <c r="E13" s="281">
        <v>9.6207051216576897E-2</v>
      </c>
      <c r="F13" s="281">
        <v>7.6328467302272607E-2</v>
      </c>
      <c r="G13" s="281">
        <v>6.8071941720493495E-2</v>
      </c>
      <c r="H13" s="281">
        <v>6.4743911473570698E-2</v>
      </c>
      <c r="I13" s="281">
        <v>3.8854500938128499E-2</v>
      </c>
      <c r="J13" s="281">
        <v>0.11068062866926399</v>
      </c>
      <c r="K13" s="281">
        <v>7.5129195358171502E-2</v>
      </c>
      <c r="L13" s="281">
        <v>4.2969921625181602E-2</v>
      </c>
      <c r="M13" s="281">
        <v>2.9730174444486598E-2</v>
      </c>
      <c r="N13" s="281">
        <v>6.1956622964478299E-2</v>
      </c>
      <c r="O13" s="281">
        <v>0.101596227185729</v>
      </c>
      <c r="P13" s="281">
        <v>4.2964625051426002E-2</v>
      </c>
      <c r="Q13" s="281">
        <v>5.9121706775812501E-2</v>
      </c>
      <c r="R13" s="281">
        <v>6.6619101831772207E-2</v>
      </c>
      <c r="S13" s="281">
        <v>0.10373137537275701</v>
      </c>
      <c r="T13" s="281">
        <v>5.3700022605618701E-2</v>
      </c>
      <c r="U13" s="281">
        <v>4.2089715499543899E-2</v>
      </c>
      <c r="V13" s="283"/>
      <c r="W13" s="285"/>
      <c r="X13" s="287"/>
      <c r="Y13" s="289"/>
      <c r="Z13" s="281">
        <v>4.0012826746102501E-2</v>
      </c>
      <c r="AA13" s="281">
        <v>5.4847378937319002E-2</v>
      </c>
      <c r="AB13" s="281">
        <v>7.4857525894818297E-2</v>
      </c>
      <c r="AC13" s="281">
        <v>0.20760601937509299</v>
      </c>
      <c r="AD13" s="291"/>
      <c r="AE13" s="281">
        <v>0.218685666096188</v>
      </c>
      <c r="AF13" s="281">
        <v>5.7324782451466397E-2</v>
      </c>
      <c r="AG13" s="281">
        <v>7.9349374148115895E-2</v>
      </c>
      <c r="AH13" s="281">
        <v>2.9773269200829199E-2</v>
      </c>
      <c r="AI13" s="281">
        <v>4.1180828658783801E-2</v>
      </c>
      <c r="AJ13" s="281">
        <v>6.6110072494104402E-2</v>
      </c>
      <c r="AK13" s="281">
        <v>0.16531803723920799</v>
      </c>
      <c r="AL13" s="281">
        <v>7.8222879259747802E-2</v>
      </c>
      <c r="AM13" s="281">
        <v>5.8191079035555003E-2</v>
      </c>
      <c r="AN13" s="281">
        <v>4.8686971731502098E-2</v>
      </c>
      <c r="AO13" s="281">
        <v>8.3019523633019204E-2</v>
      </c>
      <c r="AP13" s="293"/>
      <c r="AQ13" s="281">
        <v>6.0109050801372702E-2</v>
      </c>
      <c r="AR13" s="281">
        <v>9.23730433489795E-2</v>
      </c>
      <c r="AS13" s="281">
        <v>0.127601893408086</v>
      </c>
      <c r="AT13" s="281">
        <v>6.3397894755954198E-2</v>
      </c>
      <c r="AU13" s="281">
        <v>0.105636303976739</v>
      </c>
      <c r="AV13" s="281">
        <v>8.9435298697800397E-2</v>
      </c>
      <c r="AW13" s="281">
        <v>5.5403272974393E-2</v>
      </c>
      <c r="AX13" s="281">
        <v>2.8344216456782801E-2</v>
      </c>
      <c r="AY13" s="281">
        <v>3.6329386198135603E-2</v>
      </c>
      <c r="AZ13" s="278">
        <v>3.3152963195340703E-2</v>
      </c>
    </row>
    <row r="14" spans="1:52" ht="17" x14ac:dyDescent="0.2">
      <c r="A14" s="346" t="s">
        <v>68</v>
      </c>
      <c r="B14" s="344">
        <v>1519</v>
      </c>
      <c r="C14" s="294">
        <v>660</v>
      </c>
      <c r="D14" s="295">
        <v>859</v>
      </c>
      <c r="E14" s="296">
        <v>253</v>
      </c>
      <c r="F14" s="297">
        <v>375</v>
      </c>
      <c r="G14" s="298">
        <v>241</v>
      </c>
      <c r="H14" s="299">
        <v>296</v>
      </c>
      <c r="I14" s="300">
        <v>354</v>
      </c>
      <c r="J14" s="301">
        <v>242</v>
      </c>
      <c r="K14" s="302">
        <v>574</v>
      </c>
      <c r="L14" s="303">
        <v>426</v>
      </c>
      <c r="M14" s="304">
        <v>277</v>
      </c>
      <c r="N14" s="305">
        <v>1041</v>
      </c>
      <c r="O14" s="306">
        <v>236</v>
      </c>
      <c r="P14" s="307">
        <v>148</v>
      </c>
      <c r="Q14" s="308">
        <v>93</v>
      </c>
      <c r="R14" s="309">
        <v>871</v>
      </c>
      <c r="S14" s="310">
        <v>261</v>
      </c>
      <c r="T14" s="311">
        <v>257</v>
      </c>
      <c r="U14" s="312">
        <v>90</v>
      </c>
      <c r="V14" s="313">
        <v>17</v>
      </c>
      <c r="W14" s="314">
        <v>9</v>
      </c>
      <c r="X14" s="315">
        <v>6</v>
      </c>
      <c r="Y14" s="316">
        <v>8</v>
      </c>
      <c r="Z14" s="317">
        <v>472</v>
      </c>
      <c r="AA14" s="318">
        <v>511</v>
      </c>
      <c r="AB14" s="319">
        <v>421</v>
      </c>
      <c r="AC14" s="320">
        <v>52</v>
      </c>
      <c r="AD14" s="321">
        <v>20</v>
      </c>
      <c r="AE14" s="322">
        <v>43</v>
      </c>
      <c r="AF14" s="323">
        <v>114</v>
      </c>
      <c r="AG14" s="324">
        <v>168</v>
      </c>
      <c r="AH14" s="325">
        <v>79</v>
      </c>
      <c r="AI14" s="326">
        <v>80</v>
      </c>
      <c r="AJ14" s="327">
        <v>1069</v>
      </c>
      <c r="AK14" s="328">
        <v>43</v>
      </c>
      <c r="AL14" s="329">
        <v>506</v>
      </c>
      <c r="AM14" s="330">
        <v>612</v>
      </c>
      <c r="AN14" s="331">
        <v>189</v>
      </c>
      <c r="AO14" s="332">
        <v>202</v>
      </c>
      <c r="AP14" s="333">
        <v>10</v>
      </c>
      <c r="AQ14" s="334">
        <v>1200</v>
      </c>
      <c r="AR14" s="335">
        <v>61</v>
      </c>
      <c r="AS14" s="336">
        <v>143</v>
      </c>
      <c r="AT14" s="337">
        <v>111</v>
      </c>
      <c r="AU14" s="338">
        <v>295</v>
      </c>
      <c r="AV14" s="339">
        <v>408</v>
      </c>
      <c r="AW14" s="340">
        <v>338</v>
      </c>
      <c r="AX14" s="341">
        <v>201</v>
      </c>
      <c r="AY14" s="342">
        <v>118</v>
      </c>
      <c r="AZ14" s="343">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230</v>
      </c>
    </row>
    <row r="8" spans="1:52" ht="17" x14ac:dyDescent="0.2">
      <c r="A8" s="99" t="s">
        <v>224</v>
      </c>
    </row>
    <row r="9" spans="1:52" ht="17" x14ac:dyDescent="0.2">
      <c r="A9" s="4455" t="s">
        <v>226</v>
      </c>
      <c r="B9" s="4389">
        <v>0.166457610284168</v>
      </c>
      <c r="C9" s="4344">
        <v>0.170265331920713</v>
      </c>
      <c r="D9" s="4345">
        <v>0.16325066278338901</v>
      </c>
      <c r="E9" s="4346">
        <v>0.18672414922373201</v>
      </c>
      <c r="F9" s="4347">
        <v>0.159797099447994</v>
      </c>
      <c r="G9" s="4348">
        <v>0.18144152903338701</v>
      </c>
      <c r="H9" s="4349">
        <v>0.138584183389452</v>
      </c>
      <c r="I9" s="4350">
        <v>0.17252787825916099</v>
      </c>
      <c r="J9" s="4351">
        <v>0.18582015935657001</v>
      </c>
      <c r="K9" s="4352">
        <v>0.16782501373574801</v>
      </c>
      <c r="L9" s="4353">
        <v>0.142340879565894</v>
      </c>
      <c r="M9" s="4354">
        <v>0.17215024433484399</v>
      </c>
      <c r="N9" s="4355">
        <v>0.13861513792258701</v>
      </c>
      <c r="O9" s="4356">
        <v>0.24864068186747301</v>
      </c>
      <c r="P9" s="4357">
        <v>0.16656184931797899</v>
      </c>
      <c r="Q9" s="4358">
        <v>0.17161823429661799</v>
      </c>
      <c r="R9" s="4359">
        <v>0.166834480845865</v>
      </c>
      <c r="S9" s="4360">
        <v>0.158241818552258</v>
      </c>
      <c r="T9" s="4361">
        <v>0.17332587042059</v>
      </c>
      <c r="U9" s="4362">
        <v>0.19888298399664101</v>
      </c>
      <c r="V9" s="4392"/>
      <c r="W9" s="4394"/>
      <c r="X9" s="4396"/>
      <c r="Y9" s="4398"/>
      <c r="Z9" s="4363">
        <v>0.16132133448118499</v>
      </c>
      <c r="AA9" s="4364">
        <v>0.148476638770385</v>
      </c>
      <c r="AB9" s="4365">
        <v>0.18707509730197899</v>
      </c>
      <c r="AC9" s="4366">
        <v>0.16480048631524399</v>
      </c>
      <c r="AD9" s="4400"/>
      <c r="AE9" s="4367">
        <v>0.24537002587824799</v>
      </c>
      <c r="AF9" s="4368">
        <v>0.128099351359764</v>
      </c>
      <c r="AG9" s="4369">
        <v>0.16279381368013601</v>
      </c>
      <c r="AH9" s="4370">
        <v>0.16720338034016399</v>
      </c>
      <c r="AI9" s="4371">
        <v>0.224496105962533</v>
      </c>
      <c r="AJ9" s="4372">
        <v>0.16814852939482</v>
      </c>
      <c r="AK9" s="4373">
        <v>0.18300403020643299</v>
      </c>
      <c r="AL9" s="4374">
        <v>0.18143428202544601</v>
      </c>
      <c r="AM9" s="4375">
        <v>0.153119153511485</v>
      </c>
      <c r="AN9" s="4376">
        <v>0.124409435382899</v>
      </c>
      <c r="AO9" s="4377">
        <v>0.20702236999350199</v>
      </c>
      <c r="AP9" s="4402"/>
      <c r="AQ9" s="4378">
        <v>0.16044503378017799</v>
      </c>
      <c r="AR9" s="4379">
        <v>0.20365312320795201</v>
      </c>
      <c r="AS9" s="4380">
        <v>0.18720597503790901</v>
      </c>
      <c r="AT9" s="4381">
        <v>0.182605799553652</v>
      </c>
      <c r="AU9" s="4382">
        <v>0.20558229190605501</v>
      </c>
      <c r="AV9" s="4383">
        <v>0.193130571239221</v>
      </c>
      <c r="AW9" s="4384">
        <v>0.16217938075302599</v>
      </c>
      <c r="AX9" s="4385">
        <v>0.126841536604688</v>
      </c>
      <c r="AY9" s="4386">
        <v>0.12804501846918401</v>
      </c>
      <c r="AZ9" s="4387">
        <v>0.103286714557832</v>
      </c>
    </row>
    <row r="10" spans="1:52" ht="17" x14ac:dyDescent="0.2">
      <c r="A10" s="4455" t="s">
        <v>227</v>
      </c>
      <c r="B10" s="4390">
        <v>0.13746308552240299</v>
      </c>
      <c r="C10" s="4391">
        <v>0.130358907468971</v>
      </c>
      <c r="D10" s="4391">
        <v>0.143446381631783</v>
      </c>
      <c r="E10" s="4391">
        <v>0.14584638430885299</v>
      </c>
      <c r="F10" s="4391">
        <v>0.14670055627773301</v>
      </c>
      <c r="G10" s="4391">
        <v>0.117224002004422</v>
      </c>
      <c r="H10" s="4391">
        <v>0.138381040045959</v>
      </c>
      <c r="I10" s="4391">
        <v>0.13458025024765799</v>
      </c>
      <c r="J10" s="4391">
        <v>0.16279190939018101</v>
      </c>
      <c r="K10" s="4391">
        <v>0.129978189772746</v>
      </c>
      <c r="L10" s="4391">
        <v>0.145981361539224</v>
      </c>
      <c r="M10" s="4391">
        <v>0.102813319424571</v>
      </c>
      <c r="N10" s="4391">
        <v>0.121103528403361</v>
      </c>
      <c r="O10" s="4391">
        <v>0.17596429820937001</v>
      </c>
      <c r="P10" s="4391">
        <v>0.16068803078958999</v>
      </c>
      <c r="Q10" s="4391">
        <v>0.132892717286028</v>
      </c>
      <c r="R10" s="4391">
        <v>0.127260337582498</v>
      </c>
      <c r="S10" s="4391">
        <v>0.20999644391115599</v>
      </c>
      <c r="T10" s="4391">
        <v>0.11153453779851299</v>
      </c>
      <c r="U10" s="4391">
        <v>0.101652020776409</v>
      </c>
      <c r="V10" s="4393"/>
      <c r="W10" s="4395"/>
      <c r="X10" s="4397"/>
      <c r="Y10" s="4399"/>
      <c r="Z10" s="4391">
        <v>0.12486105636919299</v>
      </c>
      <c r="AA10" s="4391">
        <v>0.11846263219436599</v>
      </c>
      <c r="AB10" s="4391">
        <v>0.16692671830598901</v>
      </c>
      <c r="AC10" s="4391">
        <v>0.14591497234897999</v>
      </c>
      <c r="AD10" s="4401"/>
      <c r="AE10" s="4391">
        <v>0.18934527205231899</v>
      </c>
      <c r="AF10" s="4391">
        <v>0.14299839327648001</v>
      </c>
      <c r="AG10" s="4391">
        <v>0.16006896267062101</v>
      </c>
      <c r="AH10" s="4391">
        <v>0.117873521306031</v>
      </c>
      <c r="AI10" s="4391">
        <v>0.12233425813502399</v>
      </c>
      <c r="AJ10" s="4391">
        <v>0.13280897487179999</v>
      </c>
      <c r="AK10" s="4391">
        <v>0.15909020988785</v>
      </c>
      <c r="AL10" s="4391">
        <v>0.14647152200067901</v>
      </c>
      <c r="AM10" s="4391">
        <v>0.13255520053054101</v>
      </c>
      <c r="AN10" s="4391">
        <v>0.119054627360392</v>
      </c>
      <c r="AO10" s="4391">
        <v>0.143633888910526</v>
      </c>
      <c r="AP10" s="4403"/>
      <c r="AQ10" s="4391">
        <v>0.13401902729478499</v>
      </c>
      <c r="AR10" s="4391">
        <v>0.11934243782256899</v>
      </c>
      <c r="AS10" s="4391">
        <v>0.174150140022617</v>
      </c>
      <c r="AT10" s="4391">
        <v>0.13370672748818299</v>
      </c>
      <c r="AU10" s="4391">
        <v>0.13490113763307901</v>
      </c>
      <c r="AV10" s="4391">
        <v>0.15181434078520301</v>
      </c>
      <c r="AW10" s="4391">
        <v>0.145991764296309</v>
      </c>
      <c r="AX10" s="4391">
        <v>0.123746386399174</v>
      </c>
      <c r="AY10" s="4391">
        <v>8.3913389692233498E-2</v>
      </c>
      <c r="AZ10" s="4388">
        <v>0.14331120962904501</v>
      </c>
    </row>
    <row r="11" spans="1:52" ht="17" x14ac:dyDescent="0.2">
      <c r="A11" s="4455" t="s">
        <v>228</v>
      </c>
      <c r="B11" s="4390">
        <v>0.57782768002868901</v>
      </c>
      <c r="C11" s="4391">
        <v>0.59331801142474805</v>
      </c>
      <c r="D11" s="4391">
        <v>0.56478137982647503</v>
      </c>
      <c r="E11" s="4391">
        <v>0.59983709971594901</v>
      </c>
      <c r="F11" s="4391">
        <v>0.57679925968717505</v>
      </c>
      <c r="G11" s="4391">
        <v>0.589478834598966</v>
      </c>
      <c r="H11" s="4391">
        <v>0.59411309089277198</v>
      </c>
      <c r="I11" s="4391">
        <v>0.53848975018037404</v>
      </c>
      <c r="J11" s="4391">
        <v>0.528626301447081</v>
      </c>
      <c r="K11" s="4391">
        <v>0.59529702119400896</v>
      </c>
      <c r="L11" s="4391">
        <v>0.58864234799190296</v>
      </c>
      <c r="M11" s="4391">
        <v>0.59795691280198904</v>
      </c>
      <c r="N11" s="4391">
        <v>0.61867073616179302</v>
      </c>
      <c r="O11" s="4391">
        <v>0.45364988752162899</v>
      </c>
      <c r="P11" s="4391">
        <v>0.558978577195549</v>
      </c>
      <c r="Q11" s="4391">
        <v>0.61480203918994403</v>
      </c>
      <c r="R11" s="4391">
        <v>0.61708559379295602</v>
      </c>
      <c r="S11" s="4391">
        <v>0.49886776537031102</v>
      </c>
      <c r="T11" s="4391">
        <v>0.60494637630263803</v>
      </c>
      <c r="U11" s="4391">
        <v>0.464477264803414</v>
      </c>
      <c r="V11" s="4393"/>
      <c r="W11" s="4395"/>
      <c r="X11" s="4397"/>
      <c r="Y11" s="4399"/>
      <c r="Z11" s="4391">
        <v>0.62286765824447898</v>
      </c>
      <c r="AA11" s="4391">
        <v>0.63708963515355399</v>
      </c>
      <c r="AB11" s="4391">
        <v>0.49824989768365102</v>
      </c>
      <c r="AC11" s="4391">
        <v>0.42745763610809101</v>
      </c>
      <c r="AD11" s="4401"/>
      <c r="AE11" s="4391">
        <v>0.46312556324462001</v>
      </c>
      <c r="AF11" s="4391">
        <v>0.60825242496234999</v>
      </c>
      <c r="AG11" s="4391">
        <v>0.54279400418475099</v>
      </c>
      <c r="AH11" s="4391">
        <v>0.57672410732088397</v>
      </c>
      <c r="AI11" s="4391">
        <v>0.52679923082503199</v>
      </c>
      <c r="AJ11" s="4391">
        <v>0.58447888711414098</v>
      </c>
      <c r="AK11" s="4391">
        <v>0.60446233543718197</v>
      </c>
      <c r="AL11" s="4391">
        <v>0.57432558055425098</v>
      </c>
      <c r="AM11" s="4391">
        <v>0.58995250467301896</v>
      </c>
      <c r="AN11" s="4391">
        <v>0.61520782542110097</v>
      </c>
      <c r="AO11" s="4391">
        <v>0.52175811381167203</v>
      </c>
      <c r="AP11" s="4403"/>
      <c r="AQ11" s="4391">
        <v>0.60435153930487595</v>
      </c>
      <c r="AR11" s="4391">
        <v>0.24648953266925799</v>
      </c>
      <c r="AS11" s="4391">
        <v>0.53294431613563897</v>
      </c>
      <c r="AT11" s="4391">
        <v>0.54417911024742405</v>
      </c>
      <c r="AU11" s="4391">
        <v>0.55012369317211196</v>
      </c>
      <c r="AV11" s="4391">
        <v>0.55273882567879795</v>
      </c>
      <c r="AW11" s="4391">
        <v>0.56730898518490003</v>
      </c>
      <c r="AX11" s="4391">
        <v>0.63575162897185</v>
      </c>
      <c r="AY11" s="4391">
        <v>0.61043204840604004</v>
      </c>
      <c r="AZ11" s="4388">
        <v>0.62623204002950905</v>
      </c>
    </row>
    <row r="12" spans="1:52" ht="17" x14ac:dyDescent="0.2">
      <c r="A12" s="4455" t="s">
        <v>229</v>
      </c>
      <c r="B12" s="4390">
        <v>0.11014839247129</v>
      </c>
      <c r="C12" s="4391">
        <v>9.7004007342099199E-2</v>
      </c>
      <c r="D12" s="4391">
        <v>0.12121888476641</v>
      </c>
      <c r="E12" s="4391">
        <v>7.7421835790566607E-2</v>
      </c>
      <c r="F12" s="4391">
        <v>9.80944296228448E-2</v>
      </c>
      <c r="G12" s="4391">
        <v>0.106332050104239</v>
      </c>
      <c r="H12" s="4391">
        <v>0.11912147526601299</v>
      </c>
      <c r="I12" s="4391">
        <v>0.14509073810218101</v>
      </c>
      <c r="J12" s="4391">
        <v>0.106622417150944</v>
      </c>
      <c r="K12" s="4391">
        <v>9.8242276011048305E-2</v>
      </c>
      <c r="L12" s="4391">
        <v>0.119835635187291</v>
      </c>
      <c r="M12" s="4391">
        <v>0.124302982241314</v>
      </c>
      <c r="N12" s="4391">
        <v>0.116058053610056</v>
      </c>
      <c r="O12" s="4391">
        <v>0.10966459123887699</v>
      </c>
      <c r="P12" s="4391">
        <v>0.103149376862886</v>
      </c>
      <c r="Q12" s="4391">
        <v>6.4543600931428899E-2</v>
      </c>
      <c r="R12" s="4391">
        <v>7.7172367504716205E-2</v>
      </c>
      <c r="S12" s="4391">
        <v>0.126088535334968</v>
      </c>
      <c r="T12" s="4391">
        <v>0.10942746057154699</v>
      </c>
      <c r="U12" s="4391">
        <v>0.23498773042353699</v>
      </c>
      <c r="V12" s="4393"/>
      <c r="W12" s="4395"/>
      <c r="X12" s="4397"/>
      <c r="Y12" s="4399"/>
      <c r="Z12" s="4391">
        <v>8.9412711419048801E-2</v>
      </c>
      <c r="AA12" s="4391">
        <v>8.3801556273018704E-2</v>
      </c>
      <c r="AB12" s="4391">
        <v>0.14878849326567101</v>
      </c>
      <c r="AC12" s="4391">
        <v>0.24789225995834499</v>
      </c>
      <c r="AD12" s="4401"/>
      <c r="AE12" s="4391">
        <v>7.2547973972931196E-2</v>
      </c>
      <c r="AF12" s="4391">
        <v>0.104288715857125</v>
      </c>
      <c r="AG12" s="4391">
        <v>0.128714443107384</v>
      </c>
      <c r="AH12" s="4391">
        <v>0.12482211970490301</v>
      </c>
      <c r="AI12" s="4391">
        <v>8.1049969021323595E-2</v>
      </c>
      <c r="AJ12" s="4391">
        <v>0.109380929988662</v>
      </c>
      <c r="AK12" s="4391">
        <v>3.5931077080360398E-2</v>
      </c>
      <c r="AL12" s="4391">
        <v>8.8322005652255703E-2</v>
      </c>
      <c r="AM12" s="4391">
        <v>0.120488039892003</v>
      </c>
      <c r="AN12" s="4391">
        <v>0.12935471417205799</v>
      </c>
      <c r="AO12" s="4391">
        <v>0.113520081337977</v>
      </c>
      <c r="AP12" s="4403"/>
      <c r="AQ12" s="4391">
        <v>9.1685410037247006E-2</v>
      </c>
      <c r="AR12" s="4391">
        <v>0.43051490630022199</v>
      </c>
      <c r="AS12" s="4391">
        <v>9.5241033733698396E-2</v>
      </c>
      <c r="AT12" s="4391">
        <v>0.15296423117925401</v>
      </c>
      <c r="AU12" s="4391">
        <v>0.111319553598531</v>
      </c>
      <c r="AV12" s="4391">
        <v>8.09746471921651E-2</v>
      </c>
      <c r="AW12" s="4391">
        <v>0.123130053033998</v>
      </c>
      <c r="AX12" s="4391">
        <v>0.113950261921254</v>
      </c>
      <c r="AY12" s="4391">
        <v>0.155252998079844</v>
      </c>
      <c r="AZ12" s="4388">
        <v>0.118012589764595</v>
      </c>
    </row>
    <row r="13" spans="1:52" ht="17" x14ac:dyDescent="0.2">
      <c r="A13" s="4456" t="s">
        <v>68</v>
      </c>
      <c r="B13" s="4454">
        <v>1522</v>
      </c>
      <c r="C13" s="4404">
        <v>661</v>
      </c>
      <c r="D13" s="4405">
        <v>861</v>
      </c>
      <c r="E13" s="4406">
        <v>254</v>
      </c>
      <c r="F13" s="4407">
        <v>376</v>
      </c>
      <c r="G13" s="4408">
        <v>241</v>
      </c>
      <c r="H13" s="4409">
        <v>297</v>
      </c>
      <c r="I13" s="4410">
        <v>354</v>
      </c>
      <c r="J13" s="4411">
        <v>243</v>
      </c>
      <c r="K13" s="4412">
        <v>575</v>
      </c>
      <c r="L13" s="4413">
        <v>427</v>
      </c>
      <c r="M13" s="4414">
        <v>277</v>
      </c>
      <c r="N13" s="4415">
        <v>1043</v>
      </c>
      <c r="O13" s="4416">
        <v>236</v>
      </c>
      <c r="P13" s="4417">
        <v>149</v>
      </c>
      <c r="Q13" s="4418">
        <v>93</v>
      </c>
      <c r="R13" s="4419">
        <v>872</v>
      </c>
      <c r="S13" s="4420">
        <v>262</v>
      </c>
      <c r="T13" s="4421">
        <v>257</v>
      </c>
      <c r="U13" s="4422">
        <v>90</v>
      </c>
      <c r="V13" s="4423">
        <v>18</v>
      </c>
      <c r="W13" s="4424">
        <v>9</v>
      </c>
      <c r="X13" s="4425">
        <v>6</v>
      </c>
      <c r="Y13" s="4426">
        <v>8</v>
      </c>
      <c r="Z13" s="4427">
        <v>473</v>
      </c>
      <c r="AA13" s="4428">
        <v>512</v>
      </c>
      <c r="AB13" s="4429">
        <v>422</v>
      </c>
      <c r="AC13" s="4430">
        <v>52</v>
      </c>
      <c r="AD13" s="4431">
        <v>20</v>
      </c>
      <c r="AE13" s="4432">
        <v>43</v>
      </c>
      <c r="AF13" s="4433">
        <v>114</v>
      </c>
      <c r="AG13" s="4434">
        <v>169</v>
      </c>
      <c r="AH13" s="4435">
        <v>79</v>
      </c>
      <c r="AI13" s="4436">
        <v>80</v>
      </c>
      <c r="AJ13" s="4437">
        <v>1070</v>
      </c>
      <c r="AK13" s="4438">
        <v>44</v>
      </c>
      <c r="AL13" s="4439">
        <v>506</v>
      </c>
      <c r="AM13" s="4440">
        <v>612</v>
      </c>
      <c r="AN13" s="4441">
        <v>191</v>
      </c>
      <c r="AO13" s="4442">
        <v>203</v>
      </c>
      <c r="AP13" s="4443">
        <v>10</v>
      </c>
      <c r="AQ13" s="4444">
        <v>1202</v>
      </c>
      <c r="AR13" s="4445">
        <v>61</v>
      </c>
      <c r="AS13" s="4446">
        <v>143</v>
      </c>
      <c r="AT13" s="4447">
        <v>112</v>
      </c>
      <c r="AU13" s="4448">
        <v>295</v>
      </c>
      <c r="AV13" s="4449">
        <v>410</v>
      </c>
      <c r="AW13" s="4450">
        <v>338</v>
      </c>
      <c r="AX13" s="4451">
        <v>202</v>
      </c>
      <c r="AY13" s="4452">
        <v>118</v>
      </c>
      <c r="AZ13" s="4453">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231</v>
      </c>
    </row>
    <row r="8" spans="1:52" ht="17" x14ac:dyDescent="0.2">
      <c r="A8" s="99" t="s">
        <v>224</v>
      </c>
    </row>
    <row r="9" spans="1:52" ht="17" x14ac:dyDescent="0.2">
      <c r="A9" s="4568" t="s">
        <v>226</v>
      </c>
      <c r="B9" s="4502">
        <v>0.14316164866740599</v>
      </c>
      <c r="C9" s="4457">
        <v>0.133800444595952</v>
      </c>
      <c r="D9" s="4458">
        <v>0.151045862080777</v>
      </c>
      <c r="E9" s="4459">
        <v>0.113926125886479</v>
      </c>
      <c r="F9" s="4460">
        <v>0.12916407336965</v>
      </c>
      <c r="G9" s="4461">
        <v>0.12181549865505201</v>
      </c>
      <c r="H9" s="4462">
        <v>0.13269097101490501</v>
      </c>
      <c r="I9" s="4463">
        <v>0.209018966731467</v>
      </c>
      <c r="J9" s="4464">
        <v>0.18413502059584</v>
      </c>
      <c r="K9" s="4465">
        <v>0.124435567308506</v>
      </c>
      <c r="L9" s="4466">
        <v>0.134556620796835</v>
      </c>
      <c r="M9" s="4467">
        <v>0.13410568913447701</v>
      </c>
      <c r="N9" s="4468">
        <v>0.137172850215837</v>
      </c>
      <c r="O9" s="4469">
        <v>0.181810957182231</v>
      </c>
      <c r="P9" s="4470">
        <v>0.102186595115673</v>
      </c>
      <c r="Q9" s="4471">
        <v>0.14187879626441699</v>
      </c>
      <c r="R9" s="4472">
        <v>0.137734736138207</v>
      </c>
      <c r="S9" s="4473">
        <v>0.16433979669396501</v>
      </c>
      <c r="T9" s="4474">
        <v>0.14920167131430401</v>
      </c>
      <c r="U9" s="4475">
        <v>0.13484169851484101</v>
      </c>
      <c r="V9" s="4505"/>
      <c r="W9" s="4507"/>
      <c r="X9" s="4509"/>
      <c r="Y9" s="4511"/>
      <c r="Z9" s="4476">
        <v>0.101761623725954</v>
      </c>
      <c r="AA9" s="4477">
        <v>0.12713656738458501</v>
      </c>
      <c r="AB9" s="4478">
        <v>0.212259411654905</v>
      </c>
      <c r="AC9" s="4479">
        <v>5.9269670370468597E-2</v>
      </c>
      <c r="AD9" s="4513"/>
      <c r="AE9" s="4480">
        <v>0.15115005250059901</v>
      </c>
      <c r="AF9" s="4481">
        <v>0.11723954828638999</v>
      </c>
      <c r="AG9" s="4482">
        <v>0.15939140125669499</v>
      </c>
      <c r="AH9" s="4483">
        <v>0.18942851602083499</v>
      </c>
      <c r="AI9" s="4484">
        <v>0.13022698272448199</v>
      </c>
      <c r="AJ9" s="4485">
        <v>0.144203057992557</v>
      </c>
      <c r="AK9" s="4486">
        <v>0.11890173916541801</v>
      </c>
      <c r="AL9" s="4487">
        <v>0.14152057094451201</v>
      </c>
      <c r="AM9" s="4488">
        <v>0.14094385552048699</v>
      </c>
      <c r="AN9" s="4489">
        <v>0.122917959776551</v>
      </c>
      <c r="AO9" s="4490">
        <v>0.180658247256791</v>
      </c>
      <c r="AP9" s="4515"/>
      <c r="AQ9" s="4491">
        <v>0.142174519284576</v>
      </c>
      <c r="AR9" s="4492">
        <v>0.14795148992205301</v>
      </c>
      <c r="AS9" s="4493">
        <v>0.12385570771569999</v>
      </c>
      <c r="AT9" s="4494">
        <v>0.20841133028730099</v>
      </c>
      <c r="AU9" s="4495">
        <v>0.175413570240885</v>
      </c>
      <c r="AV9" s="4496">
        <v>0.13707363041302101</v>
      </c>
      <c r="AW9" s="4497">
        <v>0.14119524238931899</v>
      </c>
      <c r="AX9" s="4498">
        <v>0.150077456522731</v>
      </c>
      <c r="AY9" s="4499">
        <v>9.3421845746583798E-2</v>
      </c>
      <c r="AZ9" s="4500">
        <v>0.123522727201501</v>
      </c>
    </row>
    <row r="10" spans="1:52" ht="17" x14ac:dyDescent="0.2">
      <c r="A10" s="4568" t="s">
        <v>227</v>
      </c>
      <c r="B10" s="4503">
        <v>0.15528584570134399</v>
      </c>
      <c r="C10" s="4504">
        <v>0.161965661372407</v>
      </c>
      <c r="D10" s="4504">
        <v>0.149659956989737</v>
      </c>
      <c r="E10" s="4504">
        <v>0.19896778922133701</v>
      </c>
      <c r="F10" s="4504">
        <v>0.140699174400197</v>
      </c>
      <c r="G10" s="4504">
        <v>0.14673328112171999</v>
      </c>
      <c r="H10" s="4504">
        <v>0.16677862959431999</v>
      </c>
      <c r="I10" s="4504">
        <v>0.136250497702332</v>
      </c>
      <c r="J10" s="4504">
        <v>0.18499486791287401</v>
      </c>
      <c r="K10" s="4504">
        <v>0.1413887317951</v>
      </c>
      <c r="L10" s="4504">
        <v>0.16408962992830001</v>
      </c>
      <c r="M10" s="4504">
        <v>0.126621456675756</v>
      </c>
      <c r="N10" s="4504">
        <v>0.14115723594792901</v>
      </c>
      <c r="O10" s="4504">
        <v>0.19087634978003001</v>
      </c>
      <c r="P10" s="4504">
        <v>0.16676581821272299</v>
      </c>
      <c r="Q10" s="4504">
        <v>0.158723672172222</v>
      </c>
      <c r="R10" s="4504">
        <v>0.158583385472512</v>
      </c>
      <c r="S10" s="4504">
        <v>0.15467407656342</v>
      </c>
      <c r="T10" s="4504">
        <v>0.14604314086303399</v>
      </c>
      <c r="U10" s="4504">
        <v>0.120175015511017</v>
      </c>
      <c r="V10" s="4506"/>
      <c r="W10" s="4508"/>
      <c r="X10" s="4510"/>
      <c r="Y10" s="4512"/>
      <c r="Z10" s="4504">
        <v>0.132009414457398</v>
      </c>
      <c r="AA10" s="4504">
        <v>0.155913732486085</v>
      </c>
      <c r="AB10" s="4504">
        <v>0.143371349799019</v>
      </c>
      <c r="AC10" s="4504">
        <v>0.264637905254204</v>
      </c>
      <c r="AD10" s="4514"/>
      <c r="AE10" s="4504">
        <v>0.271808418285091</v>
      </c>
      <c r="AF10" s="4504">
        <v>0.18282774184393299</v>
      </c>
      <c r="AG10" s="4504">
        <v>0.13482583115576</v>
      </c>
      <c r="AH10" s="4504">
        <v>0.146752267717697</v>
      </c>
      <c r="AI10" s="4504">
        <v>0.118481248089847</v>
      </c>
      <c r="AJ10" s="4504">
        <v>0.153566758720667</v>
      </c>
      <c r="AK10" s="4504">
        <v>0.19946090368445599</v>
      </c>
      <c r="AL10" s="4504">
        <v>0.17952024581642501</v>
      </c>
      <c r="AM10" s="4504">
        <v>0.139521048318205</v>
      </c>
      <c r="AN10" s="4504">
        <v>0.161869095686932</v>
      </c>
      <c r="AO10" s="4504">
        <v>0.121485279015089</v>
      </c>
      <c r="AP10" s="4516"/>
      <c r="AQ10" s="4504">
        <v>0.150569233208669</v>
      </c>
      <c r="AR10" s="4504">
        <v>0.18195527047979099</v>
      </c>
      <c r="AS10" s="4504">
        <v>0.20311357051086901</v>
      </c>
      <c r="AT10" s="4504">
        <v>0.12298217729333299</v>
      </c>
      <c r="AU10" s="4504">
        <v>0.15706359905961201</v>
      </c>
      <c r="AV10" s="4504">
        <v>0.17407168402428799</v>
      </c>
      <c r="AW10" s="4504">
        <v>0.165635559640256</v>
      </c>
      <c r="AX10" s="4504">
        <v>0.11654251502469901</v>
      </c>
      <c r="AY10" s="4504">
        <v>0.143148824958654</v>
      </c>
      <c r="AZ10" s="4501">
        <v>0.138363305530884</v>
      </c>
    </row>
    <row r="11" spans="1:52" ht="17" x14ac:dyDescent="0.2">
      <c r="A11" s="4568" t="s">
        <v>228</v>
      </c>
      <c r="B11" s="4503">
        <v>0.57057096735428703</v>
      </c>
      <c r="C11" s="4504">
        <v>0.59315547004208502</v>
      </c>
      <c r="D11" s="4504">
        <v>0.551549798959034</v>
      </c>
      <c r="E11" s="4504">
        <v>0.60615782361363002</v>
      </c>
      <c r="F11" s="4504">
        <v>0.59908191076607797</v>
      </c>
      <c r="G11" s="4504">
        <v>0.60942220023101301</v>
      </c>
      <c r="H11" s="4504">
        <v>0.54968601849666399</v>
      </c>
      <c r="I11" s="4504">
        <v>0.49635418607308002</v>
      </c>
      <c r="J11" s="4504">
        <v>0.481160839772514</v>
      </c>
      <c r="K11" s="4504">
        <v>0.61265995001503704</v>
      </c>
      <c r="L11" s="4504">
        <v>0.57131591940144599</v>
      </c>
      <c r="M11" s="4504">
        <v>0.61514418745717803</v>
      </c>
      <c r="N11" s="4504">
        <v>0.59326283884001696</v>
      </c>
      <c r="O11" s="4504">
        <v>0.48692385507149999</v>
      </c>
      <c r="P11" s="4504">
        <v>0.59856189788200198</v>
      </c>
      <c r="Q11" s="4504">
        <v>0.57621488505691598</v>
      </c>
      <c r="R11" s="4504">
        <v>0.59887582148776997</v>
      </c>
      <c r="S11" s="4504">
        <v>0.50831996980707705</v>
      </c>
      <c r="T11" s="4504">
        <v>0.62110021796487702</v>
      </c>
      <c r="U11" s="4504">
        <v>0.46527370122383899</v>
      </c>
      <c r="V11" s="4506"/>
      <c r="W11" s="4508"/>
      <c r="X11" s="4510"/>
      <c r="Y11" s="4512"/>
      <c r="Z11" s="4504">
        <v>0.66166383161155595</v>
      </c>
      <c r="AA11" s="4504">
        <v>0.59470107320362398</v>
      </c>
      <c r="AB11" s="4504">
        <v>0.48349106862325703</v>
      </c>
      <c r="AC11" s="4504">
        <v>0.409818508946038</v>
      </c>
      <c r="AD11" s="4514"/>
      <c r="AE11" s="4504">
        <v>0.494491570966755</v>
      </c>
      <c r="AF11" s="4504">
        <v>0.55749827197114299</v>
      </c>
      <c r="AG11" s="4504">
        <v>0.57390023273313795</v>
      </c>
      <c r="AH11" s="4504">
        <v>0.53977963328662704</v>
      </c>
      <c r="AI11" s="4504">
        <v>0.611934104014622</v>
      </c>
      <c r="AJ11" s="4504">
        <v>0.57514362746900105</v>
      </c>
      <c r="AK11" s="4504">
        <v>0.56484183273815003</v>
      </c>
      <c r="AL11" s="4504">
        <v>0.55976752776633398</v>
      </c>
      <c r="AM11" s="4504">
        <v>0.59117689318382605</v>
      </c>
      <c r="AN11" s="4504">
        <v>0.59192011620392004</v>
      </c>
      <c r="AO11" s="4504">
        <v>0.52416822284309805</v>
      </c>
      <c r="AP11" s="4516"/>
      <c r="AQ11" s="4504">
        <v>0.59028158057511404</v>
      </c>
      <c r="AR11" s="4504">
        <v>0.270285807333149</v>
      </c>
      <c r="AS11" s="4504">
        <v>0.54833120358435705</v>
      </c>
      <c r="AT11" s="4504">
        <v>0.53943312879422001</v>
      </c>
      <c r="AU11" s="4504">
        <v>0.53275165385083301</v>
      </c>
      <c r="AV11" s="4504">
        <v>0.57252337955177302</v>
      </c>
      <c r="AW11" s="4504">
        <v>0.56857860811326399</v>
      </c>
      <c r="AX11" s="4504">
        <v>0.59862745382678795</v>
      </c>
      <c r="AY11" s="4504">
        <v>0.56485786140965899</v>
      </c>
      <c r="AZ11" s="4501">
        <v>0.61703573284326496</v>
      </c>
    </row>
    <row r="12" spans="1:52" ht="17" x14ac:dyDescent="0.2">
      <c r="A12" s="4568" t="s">
        <v>229</v>
      </c>
      <c r="B12" s="4503">
        <v>0.119124818651171</v>
      </c>
      <c r="C12" s="4504">
        <v>0.101979843143973</v>
      </c>
      <c r="D12" s="4504">
        <v>0.133564696773044</v>
      </c>
      <c r="E12" s="4504">
        <v>6.9636054084180096E-2</v>
      </c>
      <c r="F12" s="4504">
        <v>0.12397905228633201</v>
      </c>
      <c r="G12" s="4504">
        <v>0.108428262346024</v>
      </c>
      <c r="H12" s="4504">
        <v>0.13915490313693701</v>
      </c>
      <c r="I12" s="4504">
        <v>0.14138749402218301</v>
      </c>
      <c r="J12" s="4504">
        <v>0.138951326432597</v>
      </c>
      <c r="K12" s="4504">
        <v>9.9539928548571896E-2</v>
      </c>
      <c r="L12" s="4504">
        <v>0.13237326268239599</v>
      </c>
      <c r="M12" s="4504">
        <v>0.109367738889438</v>
      </c>
      <c r="N12" s="4504">
        <v>0.118914141994966</v>
      </c>
      <c r="O12" s="4504">
        <v>0.12619329182477801</v>
      </c>
      <c r="P12" s="4504">
        <v>0.109194383570791</v>
      </c>
      <c r="Q12" s="4504">
        <v>0.11537211569710799</v>
      </c>
      <c r="R12" s="4504">
        <v>8.6910809448632997E-2</v>
      </c>
      <c r="S12" s="4504">
        <v>0.16705911452635999</v>
      </c>
      <c r="T12" s="4504">
        <v>8.0617809056761802E-2</v>
      </c>
      <c r="U12" s="4504">
        <v>0.28037012572556502</v>
      </c>
      <c r="V12" s="4506"/>
      <c r="W12" s="4508"/>
      <c r="X12" s="4510"/>
      <c r="Y12" s="4512"/>
      <c r="Z12" s="4504">
        <v>9.53674075841182E-2</v>
      </c>
      <c r="AA12" s="4504">
        <v>0.106391146560366</v>
      </c>
      <c r="AB12" s="4504">
        <v>0.151923721277511</v>
      </c>
      <c r="AC12" s="4504">
        <v>0.26627391542929002</v>
      </c>
      <c r="AD12" s="4514"/>
      <c r="AE12" s="4504">
        <v>4.28169258625394E-2</v>
      </c>
      <c r="AF12" s="4504">
        <v>0.13204063042154701</v>
      </c>
      <c r="AG12" s="4504">
        <v>0.122545903674517</v>
      </c>
      <c r="AH12" s="4504">
        <v>0.124039582974841</v>
      </c>
      <c r="AI12" s="4504">
        <v>0.12599342847731199</v>
      </c>
      <c r="AJ12" s="4504">
        <v>0.11595146030786201</v>
      </c>
      <c r="AK12" s="4504">
        <v>9.9283177023800198E-2</v>
      </c>
      <c r="AL12" s="4504">
        <v>0.109667436915073</v>
      </c>
      <c r="AM12" s="4504">
        <v>0.111422525177396</v>
      </c>
      <c r="AN12" s="4504">
        <v>0.123292828332597</v>
      </c>
      <c r="AO12" s="4504">
        <v>0.15912766659628899</v>
      </c>
      <c r="AP12" s="4516"/>
      <c r="AQ12" s="4504">
        <v>0.10356981644373001</v>
      </c>
      <c r="AR12" s="4504">
        <v>0.39170401206380201</v>
      </c>
      <c r="AS12" s="4504">
        <v>0.11112436185532901</v>
      </c>
      <c r="AT12" s="4504">
        <v>0.14459334283917299</v>
      </c>
      <c r="AU12" s="4504">
        <v>0.13040996329145499</v>
      </c>
      <c r="AV12" s="4504">
        <v>9.9400659543175798E-2</v>
      </c>
      <c r="AW12" s="4504">
        <v>0.11293512964388901</v>
      </c>
      <c r="AX12" s="4504">
        <v>0.122358494087589</v>
      </c>
      <c r="AY12" s="4504">
        <v>0.18939590988139099</v>
      </c>
      <c r="AZ12" s="4501">
        <v>0.105054897666638</v>
      </c>
    </row>
    <row r="13" spans="1:52" ht="17" x14ac:dyDescent="0.2">
      <c r="A13" s="4569" t="s">
        <v>68</v>
      </c>
      <c r="B13" s="4567">
        <v>1522</v>
      </c>
      <c r="C13" s="4517">
        <v>661</v>
      </c>
      <c r="D13" s="4518">
        <v>861</v>
      </c>
      <c r="E13" s="4519">
        <v>254</v>
      </c>
      <c r="F13" s="4520">
        <v>376</v>
      </c>
      <c r="G13" s="4521">
        <v>241</v>
      </c>
      <c r="H13" s="4522">
        <v>297</v>
      </c>
      <c r="I13" s="4523">
        <v>354</v>
      </c>
      <c r="J13" s="4524">
        <v>243</v>
      </c>
      <c r="K13" s="4525">
        <v>575</v>
      </c>
      <c r="L13" s="4526">
        <v>427</v>
      </c>
      <c r="M13" s="4527">
        <v>277</v>
      </c>
      <c r="N13" s="4528">
        <v>1043</v>
      </c>
      <c r="O13" s="4529">
        <v>236</v>
      </c>
      <c r="P13" s="4530">
        <v>149</v>
      </c>
      <c r="Q13" s="4531">
        <v>93</v>
      </c>
      <c r="R13" s="4532">
        <v>872</v>
      </c>
      <c r="S13" s="4533">
        <v>262</v>
      </c>
      <c r="T13" s="4534">
        <v>257</v>
      </c>
      <c r="U13" s="4535">
        <v>90</v>
      </c>
      <c r="V13" s="4536">
        <v>18</v>
      </c>
      <c r="W13" s="4537">
        <v>9</v>
      </c>
      <c r="X13" s="4538">
        <v>6</v>
      </c>
      <c r="Y13" s="4539">
        <v>8</v>
      </c>
      <c r="Z13" s="4540">
        <v>473</v>
      </c>
      <c r="AA13" s="4541">
        <v>512</v>
      </c>
      <c r="AB13" s="4542">
        <v>422</v>
      </c>
      <c r="AC13" s="4543">
        <v>52</v>
      </c>
      <c r="AD13" s="4544">
        <v>20</v>
      </c>
      <c r="AE13" s="4545">
        <v>43</v>
      </c>
      <c r="AF13" s="4546">
        <v>114</v>
      </c>
      <c r="AG13" s="4547">
        <v>169</v>
      </c>
      <c r="AH13" s="4548">
        <v>79</v>
      </c>
      <c r="AI13" s="4549">
        <v>80</v>
      </c>
      <c r="AJ13" s="4550">
        <v>1070</v>
      </c>
      <c r="AK13" s="4551">
        <v>44</v>
      </c>
      <c r="AL13" s="4552">
        <v>506</v>
      </c>
      <c r="AM13" s="4553">
        <v>612</v>
      </c>
      <c r="AN13" s="4554">
        <v>191</v>
      </c>
      <c r="AO13" s="4555">
        <v>203</v>
      </c>
      <c r="AP13" s="4556">
        <v>10</v>
      </c>
      <c r="AQ13" s="4557">
        <v>1202</v>
      </c>
      <c r="AR13" s="4558">
        <v>61</v>
      </c>
      <c r="AS13" s="4559">
        <v>143</v>
      </c>
      <c r="AT13" s="4560">
        <v>112</v>
      </c>
      <c r="AU13" s="4561">
        <v>295</v>
      </c>
      <c r="AV13" s="4562">
        <v>410</v>
      </c>
      <c r="AW13" s="4563">
        <v>338</v>
      </c>
      <c r="AX13" s="4564">
        <v>202</v>
      </c>
      <c r="AY13" s="4565">
        <v>118</v>
      </c>
      <c r="AZ13" s="4566">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232</v>
      </c>
    </row>
    <row r="8" spans="1:52" ht="17" x14ac:dyDescent="0.2">
      <c r="A8" s="99" t="s">
        <v>224</v>
      </c>
    </row>
    <row r="9" spans="1:52" ht="17" x14ac:dyDescent="0.2">
      <c r="A9" s="4681" t="s">
        <v>226</v>
      </c>
      <c r="B9" s="4615">
        <v>0.13796466315290801</v>
      </c>
      <c r="C9" s="4570">
        <v>0.123597128464316</v>
      </c>
      <c r="D9" s="4571">
        <v>0.150065319098898</v>
      </c>
      <c r="E9" s="4572">
        <v>0.118266249142604</v>
      </c>
      <c r="F9" s="4573">
        <v>0.125456300234005</v>
      </c>
      <c r="G9" s="4574">
        <v>0.126481845958931</v>
      </c>
      <c r="H9" s="4575">
        <v>0.173479961947449</v>
      </c>
      <c r="I9" s="4576">
        <v>0.14562008090723</v>
      </c>
      <c r="J9" s="4577">
        <v>0.18298576783960499</v>
      </c>
      <c r="K9" s="4578">
        <v>9.5160989649620095E-2</v>
      </c>
      <c r="L9" s="4579">
        <v>0.16028362447792199</v>
      </c>
      <c r="M9" s="4580">
        <v>0.124222859642012</v>
      </c>
      <c r="N9" s="4581">
        <v>0.115383333062531</v>
      </c>
      <c r="O9" s="4582">
        <v>0.19675182094646501</v>
      </c>
      <c r="P9" s="4583">
        <v>0.17204897681674999</v>
      </c>
      <c r="Q9" s="4584">
        <v>0.10449829513338101</v>
      </c>
      <c r="R9" s="4585">
        <v>0.13656259033295701</v>
      </c>
      <c r="S9" s="4586">
        <v>0.16664824717899901</v>
      </c>
      <c r="T9" s="4587">
        <v>0.11126427136085</v>
      </c>
      <c r="U9" s="4588">
        <v>9.1183615910460494E-2</v>
      </c>
      <c r="V9" s="4618"/>
      <c r="W9" s="4620"/>
      <c r="X9" s="4622"/>
      <c r="Y9" s="4624"/>
      <c r="Z9" s="4589">
        <v>0.10552844390048299</v>
      </c>
      <c r="AA9" s="4590">
        <v>0.122091545681425</v>
      </c>
      <c r="AB9" s="4591">
        <v>0.18843691921703901</v>
      </c>
      <c r="AC9" s="4592">
        <v>0.13852232786704699</v>
      </c>
      <c r="AD9" s="4626"/>
      <c r="AE9" s="4593">
        <v>0.11887458557597699</v>
      </c>
      <c r="AF9" s="4594">
        <v>0.1426926122761</v>
      </c>
      <c r="AG9" s="4595">
        <v>0.15738475264563301</v>
      </c>
      <c r="AH9" s="4596">
        <v>0.120902607636357</v>
      </c>
      <c r="AI9" s="4597">
        <v>0.148353967946286</v>
      </c>
      <c r="AJ9" s="4598">
        <v>0.13347217337245201</v>
      </c>
      <c r="AK9" s="4599">
        <v>0.22211809475126601</v>
      </c>
      <c r="AL9" s="4600">
        <v>0.14708579934322599</v>
      </c>
      <c r="AM9" s="4601">
        <v>0.14285328080884099</v>
      </c>
      <c r="AN9" s="4602">
        <v>0.106781014907291</v>
      </c>
      <c r="AO9" s="4603">
        <v>0.13462788080542601</v>
      </c>
      <c r="AP9" s="4628"/>
      <c r="AQ9" s="4604">
        <v>0.13076224012148699</v>
      </c>
      <c r="AR9" s="4605">
        <v>0.116541710029806</v>
      </c>
      <c r="AS9" s="4606">
        <v>0.22907963643347601</v>
      </c>
      <c r="AT9" s="4607">
        <v>9.0001174600672904E-2</v>
      </c>
      <c r="AU9" s="4608">
        <v>0.162231306846322</v>
      </c>
      <c r="AV9" s="4609">
        <v>0.117625664468853</v>
      </c>
      <c r="AW9" s="4610">
        <v>0.14304367739618901</v>
      </c>
      <c r="AX9" s="4611">
        <v>0.13637636196978101</v>
      </c>
      <c r="AY9" s="4612">
        <v>9.1638399923300307E-2</v>
      </c>
      <c r="AZ9" s="4613">
        <v>0.16384432216409101</v>
      </c>
    </row>
    <row r="10" spans="1:52" ht="17" x14ac:dyDescent="0.2">
      <c r="A10" s="4681" t="s">
        <v>227</v>
      </c>
      <c r="B10" s="4616">
        <v>0.14689306035088001</v>
      </c>
      <c r="C10" s="4617">
        <v>0.150233364011642</v>
      </c>
      <c r="D10" s="4617">
        <v>0.14407978262229901</v>
      </c>
      <c r="E10" s="4617">
        <v>0.15454029290708701</v>
      </c>
      <c r="F10" s="4617">
        <v>0.12234881430238299</v>
      </c>
      <c r="G10" s="4617">
        <v>0.132130312623602</v>
      </c>
      <c r="H10" s="4617">
        <v>0.159204774313912</v>
      </c>
      <c r="I10" s="4617">
        <v>0.17193694815858601</v>
      </c>
      <c r="J10" s="4617">
        <v>0.17387381598889501</v>
      </c>
      <c r="K10" s="4617">
        <v>0.15063101939583901</v>
      </c>
      <c r="L10" s="4617">
        <v>0.119409929494758</v>
      </c>
      <c r="M10" s="4617">
        <v>0.14192721819416201</v>
      </c>
      <c r="N10" s="4617">
        <v>0.141341768588683</v>
      </c>
      <c r="O10" s="4617">
        <v>0.15963696636097199</v>
      </c>
      <c r="P10" s="4617">
        <v>0.151578634258276</v>
      </c>
      <c r="Q10" s="4617">
        <v>0.15249948784283701</v>
      </c>
      <c r="R10" s="4617">
        <v>0.13917735979818099</v>
      </c>
      <c r="S10" s="4617">
        <v>0.19456730368021399</v>
      </c>
      <c r="T10" s="4617">
        <v>0.145483839485092</v>
      </c>
      <c r="U10" s="4617">
        <v>0.13653593599101799</v>
      </c>
      <c r="V10" s="4619"/>
      <c r="W10" s="4621"/>
      <c r="X10" s="4623"/>
      <c r="Y10" s="4625"/>
      <c r="Z10" s="4617">
        <v>9.3725798310030597E-2</v>
      </c>
      <c r="AA10" s="4617">
        <v>0.13952795996626999</v>
      </c>
      <c r="AB10" s="4617">
        <v>0.197415019460396</v>
      </c>
      <c r="AC10" s="4617">
        <v>0.15813405083870999</v>
      </c>
      <c r="AD10" s="4627"/>
      <c r="AE10" s="4617">
        <v>0.23048176534299</v>
      </c>
      <c r="AF10" s="4617">
        <v>0.150178753713545</v>
      </c>
      <c r="AG10" s="4617">
        <v>0.212561239296022</v>
      </c>
      <c r="AH10" s="4617">
        <v>0.201501159465417</v>
      </c>
      <c r="AI10" s="4617">
        <v>0.116930530466726</v>
      </c>
      <c r="AJ10" s="4617">
        <v>0.13900282087988799</v>
      </c>
      <c r="AK10" s="4617">
        <v>0.11892777103315801</v>
      </c>
      <c r="AL10" s="4617">
        <v>0.13444649203558601</v>
      </c>
      <c r="AM10" s="4617">
        <v>0.15325332393027899</v>
      </c>
      <c r="AN10" s="4617">
        <v>0.14366904065644101</v>
      </c>
      <c r="AO10" s="4617">
        <v>0.169220094252021</v>
      </c>
      <c r="AP10" s="4629"/>
      <c r="AQ10" s="4617">
        <v>0.14329061837007401</v>
      </c>
      <c r="AR10" s="4617">
        <v>0.23996913252483201</v>
      </c>
      <c r="AS10" s="4617">
        <v>0.11289033167922401</v>
      </c>
      <c r="AT10" s="4617">
        <v>0.17605182516589399</v>
      </c>
      <c r="AU10" s="4617">
        <v>0.17529159758979601</v>
      </c>
      <c r="AV10" s="4617">
        <v>0.151673784850409</v>
      </c>
      <c r="AW10" s="4617">
        <v>0.14675936563167499</v>
      </c>
      <c r="AX10" s="4617">
        <v>0.144946350729771</v>
      </c>
      <c r="AY10" s="4617">
        <v>0.11421687730975801</v>
      </c>
      <c r="AZ10" s="4614">
        <v>0.102612912061566</v>
      </c>
    </row>
    <row r="11" spans="1:52" ht="17" x14ac:dyDescent="0.2">
      <c r="A11" s="4681" t="s">
        <v>228</v>
      </c>
      <c r="B11" s="4616">
        <v>0.58224562363004895</v>
      </c>
      <c r="C11" s="4617">
        <v>0.62166373392766106</v>
      </c>
      <c r="D11" s="4617">
        <v>0.54904681805269095</v>
      </c>
      <c r="E11" s="4617">
        <v>0.64544516098960103</v>
      </c>
      <c r="F11" s="4617">
        <v>0.61781151726875005</v>
      </c>
      <c r="G11" s="4617">
        <v>0.60768487717401798</v>
      </c>
      <c r="H11" s="4617">
        <v>0.52560582449305804</v>
      </c>
      <c r="I11" s="4617">
        <v>0.52074460272037204</v>
      </c>
      <c r="J11" s="4617">
        <v>0.50471903645266702</v>
      </c>
      <c r="K11" s="4617">
        <v>0.63539440602931097</v>
      </c>
      <c r="L11" s="4617">
        <v>0.58137741913208296</v>
      </c>
      <c r="M11" s="4617">
        <v>0.59004705346209796</v>
      </c>
      <c r="N11" s="4617">
        <v>0.60929713215807801</v>
      </c>
      <c r="O11" s="4617">
        <v>0.51634680382537301</v>
      </c>
      <c r="P11" s="4617">
        <v>0.54284682300234899</v>
      </c>
      <c r="Q11" s="4617">
        <v>0.60256389629863205</v>
      </c>
      <c r="R11" s="4617">
        <v>0.62796542750033202</v>
      </c>
      <c r="S11" s="4617">
        <v>0.47632719926803202</v>
      </c>
      <c r="T11" s="4617">
        <v>0.62067813519494597</v>
      </c>
      <c r="U11" s="4617">
        <v>0.48322638064759699</v>
      </c>
      <c r="V11" s="4619"/>
      <c r="W11" s="4621"/>
      <c r="X11" s="4623"/>
      <c r="Y11" s="4625"/>
      <c r="Z11" s="4617">
        <v>0.701406896098688</v>
      </c>
      <c r="AA11" s="4617">
        <v>0.62128801470106099</v>
      </c>
      <c r="AB11" s="4617">
        <v>0.45363138984442097</v>
      </c>
      <c r="AC11" s="4617">
        <v>0.42486286685284302</v>
      </c>
      <c r="AD11" s="4627"/>
      <c r="AE11" s="4617">
        <v>0.42677819943613499</v>
      </c>
      <c r="AF11" s="4617">
        <v>0.54122596208864904</v>
      </c>
      <c r="AG11" s="4617">
        <v>0.49508656847212101</v>
      </c>
      <c r="AH11" s="4617">
        <v>0.56288700060363195</v>
      </c>
      <c r="AI11" s="4617">
        <v>0.65408294198722505</v>
      </c>
      <c r="AJ11" s="4617">
        <v>0.59561398262405296</v>
      </c>
      <c r="AK11" s="4617">
        <v>0.59135410676378897</v>
      </c>
      <c r="AL11" s="4617">
        <v>0.593892979361901</v>
      </c>
      <c r="AM11" s="4617">
        <v>0.58150877973505999</v>
      </c>
      <c r="AN11" s="4617">
        <v>0.62496933863161797</v>
      </c>
      <c r="AO11" s="4617">
        <v>0.52474525511385905</v>
      </c>
      <c r="AP11" s="4629"/>
      <c r="AQ11" s="4617">
        <v>0.60804425460016298</v>
      </c>
      <c r="AR11" s="4617">
        <v>0.257570673066712</v>
      </c>
      <c r="AS11" s="4617">
        <v>0.51861548520488898</v>
      </c>
      <c r="AT11" s="4617">
        <v>0.59544819936690496</v>
      </c>
      <c r="AU11" s="4617">
        <v>0.54015173766478597</v>
      </c>
      <c r="AV11" s="4617">
        <v>0.603074020486836</v>
      </c>
      <c r="AW11" s="4617">
        <v>0.58605770091714504</v>
      </c>
      <c r="AX11" s="4617">
        <v>0.58189186779094404</v>
      </c>
      <c r="AY11" s="4617">
        <v>0.63186979513897801</v>
      </c>
      <c r="AZ11" s="4614">
        <v>0.57316084825152902</v>
      </c>
    </row>
    <row r="12" spans="1:52" ht="17" x14ac:dyDescent="0.2">
      <c r="A12" s="4681" t="s">
        <v>229</v>
      </c>
      <c r="B12" s="4616">
        <v>0.11891903647423401</v>
      </c>
      <c r="C12" s="4617">
        <v>9.56257828861026E-2</v>
      </c>
      <c r="D12" s="4617">
        <v>0.13853713057610401</v>
      </c>
      <c r="E12" s="4617">
        <v>6.1493450837988101E-2</v>
      </c>
      <c r="F12" s="4617">
        <v>0.12387995646738099</v>
      </c>
      <c r="G12" s="4617">
        <v>0.11676544326556899</v>
      </c>
      <c r="H12" s="4617">
        <v>0.133644340196929</v>
      </c>
      <c r="I12" s="4617">
        <v>0.14522253491460799</v>
      </c>
      <c r="J12" s="4617">
        <v>0.121882344810383</v>
      </c>
      <c r="K12" s="4617">
        <v>0.10779807457907301</v>
      </c>
      <c r="L12" s="4617">
        <v>0.12460814256537101</v>
      </c>
      <c r="M12" s="4617">
        <v>0.12815863805651501</v>
      </c>
      <c r="N12" s="4617">
        <v>0.120701650285218</v>
      </c>
      <c r="O12" s="4617">
        <v>0.115808237437804</v>
      </c>
      <c r="P12" s="4617">
        <v>0.10273294036945101</v>
      </c>
      <c r="Q12" s="4617">
        <v>0.14043832072515</v>
      </c>
      <c r="R12" s="4617">
        <v>8.0449193759700693E-2</v>
      </c>
      <c r="S12" s="4617">
        <v>0.14916815338245701</v>
      </c>
      <c r="T12" s="4617">
        <v>0.10861624418072099</v>
      </c>
      <c r="U12" s="4617">
        <v>0.28541830734425799</v>
      </c>
      <c r="V12" s="4619"/>
      <c r="W12" s="4621"/>
      <c r="X12" s="4623"/>
      <c r="Y12" s="4625"/>
      <c r="Z12" s="4617">
        <v>8.2317726700687294E-2</v>
      </c>
      <c r="AA12" s="4617">
        <v>0.102610896288148</v>
      </c>
      <c r="AB12" s="4617">
        <v>0.14972620956475299</v>
      </c>
      <c r="AC12" s="4617">
        <v>0.27848075444140002</v>
      </c>
      <c r="AD12" s="4627"/>
      <c r="AE12" s="4617">
        <v>0.19425428479301499</v>
      </c>
      <c r="AF12" s="4617">
        <v>0.14174597289169</v>
      </c>
      <c r="AG12" s="4617">
        <v>0.136400034290831</v>
      </c>
      <c r="AH12" s="4617">
        <v>0.114709232294594</v>
      </c>
      <c r="AI12" s="4617">
        <v>5.6211135436870702E-2</v>
      </c>
      <c r="AJ12" s="4617">
        <v>0.119434441291843</v>
      </c>
      <c r="AK12" s="4617">
        <v>5.0087680063612403E-2</v>
      </c>
      <c r="AL12" s="4617">
        <v>0.10993680723087899</v>
      </c>
      <c r="AM12" s="4617">
        <v>0.111928000548697</v>
      </c>
      <c r="AN12" s="4617">
        <v>0.110401722582338</v>
      </c>
      <c r="AO12" s="4617">
        <v>0.14794574461761101</v>
      </c>
      <c r="AP12" s="4629"/>
      <c r="AQ12" s="4617">
        <v>0.101926522100171</v>
      </c>
      <c r="AR12" s="4617">
        <v>0.38591848437865001</v>
      </c>
      <c r="AS12" s="4617">
        <v>0.134283735258451</v>
      </c>
      <c r="AT12" s="4617">
        <v>0.12651936083881399</v>
      </c>
      <c r="AU12" s="4617">
        <v>0.113911702861104</v>
      </c>
      <c r="AV12" s="4617">
        <v>0.102499606940926</v>
      </c>
      <c r="AW12" s="4617">
        <v>0.11988026754655</v>
      </c>
      <c r="AX12" s="4617">
        <v>0.11384968250084</v>
      </c>
      <c r="AY12" s="4617">
        <v>0.16181774763842099</v>
      </c>
      <c r="AZ12" s="4614">
        <v>0.144358580765101</v>
      </c>
    </row>
    <row r="13" spans="1:52" ht="17" x14ac:dyDescent="0.2">
      <c r="A13" s="4682" t="s">
        <v>68</v>
      </c>
      <c r="B13" s="4680">
        <v>1522</v>
      </c>
      <c r="C13" s="4630">
        <v>661</v>
      </c>
      <c r="D13" s="4631">
        <v>861</v>
      </c>
      <c r="E13" s="4632">
        <v>254</v>
      </c>
      <c r="F13" s="4633">
        <v>376</v>
      </c>
      <c r="G13" s="4634">
        <v>241</v>
      </c>
      <c r="H13" s="4635">
        <v>297</v>
      </c>
      <c r="I13" s="4636">
        <v>354</v>
      </c>
      <c r="J13" s="4637">
        <v>243</v>
      </c>
      <c r="K13" s="4638">
        <v>575</v>
      </c>
      <c r="L13" s="4639">
        <v>427</v>
      </c>
      <c r="M13" s="4640">
        <v>277</v>
      </c>
      <c r="N13" s="4641">
        <v>1043</v>
      </c>
      <c r="O13" s="4642">
        <v>236</v>
      </c>
      <c r="P13" s="4643">
        <v>149</v>
      </c>
      <c r="Q13" s="4644">
        <v>93</v>
      </c>
      <c r="R13" s="4645">
        <v>872</v>
      </c>
      <c r="S13" s="4646">
        <v>262</v>
      </c>
      <c r="T13" s="4647">
        <v>257</v>
      </c>
      <c r="U13" s="4648">
        <v>90</v>
      </c>
      <c r="V13" s="4649">
        <v>18</v>
      </c>
      <c r="W13" s="4650">
        <v>9</v>
      </c>
      <c r="X13" s="4651">
        <v>6</v>
      </c>
      <c r="Y13" s="4652">
        <v>8</v>
      </c>
      <c r="Z13" s="4653">
        <v>473</v>
      </c>
      <c r="AA13" s="4654">
        <v>512</v>
      </c>
      <c r="AB13" s="4655">
        <v>422</v>
      </c>
      <c r="AC13" s="4656">
        <v>52</v>
      </c>
      <c r="AD13" s="4657">
        <v>20</v>
      </c>
      <c r="AE13" s="4658">
        <v>43</v>
      </c>
      <c r="AF13" s="4659">
        <v>114</v>
      </c>
      <c r="AG13" s="4660">
        <v>169</v>
      </c>
      <c r="AH13" s="4661">
        <v>79</v>
      </c>
      <c r="AI13" s="4662">
        <v>80</v>
      </c>
      <c r="AJ13" s="4663">
        <v>1070</v>
      </c>
      <c r="AK13" s="4664">
        <v>44</v>
      </c>
      <c r="AL13" s="4665">
        <v>506</v>
      </c>
      <c r="AM13" s="4666">
        <v>612</v>
      </c>
      <c r="AN13" s="4667">
        <v>191</v>
      </c>
      <c r="AO13" s="4668">
        <v>203</v>
      </c>
      <c r="AP13" s="4669">
        <v>10</v>
      </c>
      <c r="AQ13" s="4670">
        <v>1202</v>
      </c>
      <c r="AR13" s="4671">
        <v>61</v>
      </c>
      <c r="AS13" s="4672">
        <v>143</v>
      </c>
      <c r="AT13" s="4673">
        <v>112</v>
      </c>
      <c r="AU13" s="4674">
        <v>295</v>
      </c>
      <c r="AV13" s="4675">
        <v>410</v>
      </c>
      <c r="AW13" s="4676">
        <v>338</v>
      </c>
      <c r="AX13" s="4677">
        <v>202</v>
      </c>
      <c r="AY13" s="4678">
        <v>118</v>
      </c>
      <c r="AZ13" s="4679">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233</v>
      </c>
    </row>
    <row r="8" spans="1:52" ht="17" x14ac:dyDescent="0.2">
      <c r="A8" s="99" t="s">
        <v>224</v>
      </c>
    </row>
    <row r="9" spans="1:52" ht="17" x14ac:dyDescent="0.2">
      <c r="A9" s="4794" t="s">
        <v>226</v>
      </c>
      <c r="B9" s="4728">
        <v>0.13916341660700299</v>
      </c>
      <c r="C9" s="4683">
        <v>0.129201860013785</v>
      </c>
      <c r="D9" s="4684">
        <v>0.147553260211609</v>
      </c>
      <c r="E9" s="4685">
        <v>0.13167518470939299</v>
      </c>
      <c r="F9" s="4686">
        <v>0.137256153502652</v>
      </c>
      <c r="G9" s="4687">
        <v>0.145233116450283</v>
      </c>
      <c r="H9" s="4688">
        <v>0.12173287780808</v>
      </c>
      <c r="I9" s="4689">
        <v>0.158190663797109</v>
      </c>
      <c r="J9" s="4690">
        <v>0.120462584358176</v>
      </c>
      <c r="K9" s="4691">
        <v>0.137471023316691</v>
      </c>
      <c r="L9" s="4692">
        <v>0.15256247153448799</v>
      </c>
      <c r="M9" s="4693">
        <v>0.14935595109629199</v>
      </c>
      <c r="N9" s="4694">
        <v>0.137516593694154</v>
      </c>
      <c r="O9" s="4695">
        <v>0.13313766371104199</v>
      </c>
      <c r="P9" s="4696">
        <v>0.16318725680048099</v>
      </c>
      <c r="Q9" s="4697">
        <v>0.130220919394507</v>
      </c>
      <c r="R9" s="4698">
        <v>0.12701407994383601</v>
      </c>
      <c r="S9" s="4699">
        <v>0.17711991387197901</v>
      </c>
      <c r="T9" s="4700">
        <v>0.14025201511156399</v>
      </c>
      <c r="U9" s="4701">
        <v>0.141649837538109</v>
      </c>
      <c r="V9" s="4731"/>
      <c r="W9" s="4733"/>
      <c r="X9" s="4735"/>
      <c r="Y9" s="4737"/>
      <c r="Z9" s="4702">
        <v>9.8032834778519998E-2</v>
      </c>
      <c r="AA9" s="4703">
        <v>0.14453435513395199</v>
      </c>
      <c r="AB9" s="4704">
        <v>0.162903627853699</v>
      </c>
      <c r="AC9" s="4705">
        <v>0.19924441624831499</v>
      </c>
      <c r="AD9" s="4739"/>
      <c r="AE9" s="4706">
        <v>0.14091450256715499</v>
      </c>
      <c r="AF9" s="4707">
        <v>0.1207102541919</v>
      </c>
      <c r="AG9" s="4708">
        <v>0.14835610392661799</v>
      </c>
      <c r="AH9" s="4709">
        <v>0.15133686772261301</v>
      </c>
      <c r="AI9" s="4710">
        <v>0.14926965243233201</v>
      </c>
      <c r="AJ9" s="4711">
        <v>0.14237359218925599</v>
      </c>
      <c r="AK9" s="4712">
        <v>0.14344269084317199</v>
      </c>
      <c r="AL9" s="4713">
        <v>0.11642618302074099</v>
      </c>
      <c r="AM9" s="4714">
        <v>0.14462219429044801</v>
      </c>
      <c r="AN9" s="4715">
        <v>0.113987769580083</v>
      </c>
      <c r="AO9" s="4716">
        <v>0.21502907709684099</v>
      </c>
      <c r="AP9" s="4741"/>
      <c r="AQ9" s="4717">
        <v>0.13477499776083701</v>
      </c>
      <c r="AR9" s="4718">
        <v>0.172849365305241</v>
      </c>
      <c r="AS9" s="4719">
        <v>0.115152048823137</v>
      </c>
      <c r="AT9" s="4720">
        <v>0.24630781377078001</v>
      </c>
      <c r="AU9" s="4721">
        <v>0.17308871620866001</v>
      </c>
      <c r="AV9" s="4722">
        <v>0.13843590350847501</v>
      </c>
      <c r="AW9" s="4723">
        <v>0.133486448907466</v>
      </c>
      <c r="AX9" s="4724">
        <v>0.112657246073255</v>
      </c>
      <c r="AY9" s="4725">
        <v>0.14141686736720299</v>
      </c>
      <c r="AZ9" s="4726">
        <v>0.113962880063782</v>
      </c>
    </row>
    <row r="10" spans="1:52" ht="17" x14ac:dyDescent="0.2">
      <c r="A10" s="4794" t="s">
        <v>227</v>
      </c>
      <c r="B10" s="4729">
        <v>0.17234007646660701</v>
      </c>
      <c r="C10" s="4730">
        <v>0.16899963611425201</v>
      </c>
      <c r="D10" s="4730">
        <v>0.17515346931987399</v>
      </c>
      <c r="E10" s="4730">
        <v>0.18119743361733101</v>
      </c>
      <c r="F10" s="4730">
        <v>0.14047863032193</v>
      </c>
      <c r="G10" s="4730">
        <v>0.12978315371802901</v>
      </c>
      <c r="H10" s="4730">
        <v>0.19279707829857001</v>
      </c>
      <c r="I10" s="4730">
        <v>0.219932851371688</v>
      </c>
      <c r="J10" s="4730">
        <v>0.27103035355517802</v>
      </c>
      <c r="K10" s="4730">
        <v>0.13245052626037401</v>
      </c>
      <c r="L10" s="4730">
        <v>0.145873771279142</v>
      </c>
      <c r="M10" s="4730">
        <v>0.14882557857310599</v>
      </c>
      <c r="N10" s="4730">
        <v>0.15715671178660301</v>
      </c>
      <c r="O10" s="4730">
        <v>0.220658342792281</v>
      </c>
      <c r="P10" s="4730">
        <v>0.148406796534957</v>
      </c>
      <c r="Q10" s="4730">
        <v>0.20602661501119199</v>
      </c>
      <c r="R10" s="4730">
        <v>0.17560670514714499</v>
      </c>
      <c r="S10" s="4730">
        <v>0.16717602188686201</v>
      </c>
      <c r="T10" s="4730">
        <v>0.17499459884202501</v>
      </c>
      <c r="U10" s="4730">
        <v>0.15373784877510299</v>
      </c>
      <c r="V10" s="4732"/>
      <c r="W10" s="4734"/>
      <c r="X10" s="4736"/>
      <c r="Y10" s="4738"/>
      <c r="Z10" s="4730">
        <v>0.122392267905793</v>
      </c>
      <c r="AA10" s="4730">
        <v>0.176203954446043</v>
      </c>
      <c r="AB10" s="4730">
        <v>0.21142302622197001</v>
      </c>
      <c r="AC10" s="4730">
        <v>0.16878443628025999</v>
      </c>
      <c r="AD10" s="4740"/>
      <c r="AE10" s="4730">
        <v>0.16092053806913501</v>
      </c>
      <c r="AF10" s="4730">
        <v>0.20642964061577301</v>
      </c>
      <c r="AG10" s="4730">
        <v>0.214360872892146</v>
      </c>
      <c r="AH10" s="4730">
        <v>0.235812595427145</v>
      </c>
      <c r="AI10" s="4730">
        <v>8.9621727171212806E-2</v>
      </c>
      <c r="AJ10" s="4730">
        <v>0.16754065840283999</v>
      </c>
      <c r="AK10" s="4730">
        <v>0.19286537501272</v>
      </c>
      <c r="AL10" s="4730">
        <v>0.19793575687501799</v>
      </c>
      <c r="AM10" s="4730">
        <v>0.160407577691598</v>
      </c>
      <c r="AN10" s="4730">
        <v>0.162411401976405</v>
      </c>
      <c r="AO10" s="4730">
        <v>0.15119885372488201</v>
      </c>
      <c r="AP10" s="4742"/>
      <c r="AQ10" s="4730">
        <v>0.17117787082112701</v>
      </c>
      <c r="AR10" s="4730">
        <v>0.17726001600011301</v>
      </c>
      <c r="AS10" s="4730">
        <v>0.18095539868831501</v>
      </c>
      <c r="AT10" s="4730">
        <v>0.16531240660809501</v>
      </c>
      <c r="AU10" s="4730">
        <v>0.19592894002386599</v>
      </c>
      <c r="AV10" s="4730">
        <v>0.17897721053438101</v>
      </c>
      <c r="AW10" s="4730">
        <v>0.17011277881699599</v>
      </c>
      <c r="AX10" s="4730">
        <v>0.147110882071148</v>
      </c>
      <c r="AY10" s="4730">
        <v>0.138021307250697</v>
      </c>
      <c r="AZ10" s="4727">
        <v>0.16682597655919501</v>
      </c>
    </row>
    <row r="11" spans="1:52" ht="17" x14ac:dyDescent="0.2">
      <c r="A11" s="4794" t="s">
        <v>228</v>
      </c>
      <c r="B11" s="4729">
        <v>0.56289973368553703</v>
      </c>
      <c r="C11" s="4730">
        <v>0.60992568797688196</v>
      </c>
      <c r="D11" s="4730">
        <v>0.52329343338801504</v>
      </c>
      <c r="E11" s="4730">
        <v>0.621479049392057</v>
      </c>
      <c r="F11" s="4730">
        <v>0.59342227286567695</v>
      </c>
      <c r="G11" s="4730">
        <v>0.58664199484082002</v>
      </c>
      <c r="H11" s="4730">
        <v>0.56427705463391198</v>
      </c>
      <c r="I11" s="4730">
        <v>0.460367189614658</v>
      </c>
      <c r="J11" s="4730">
        <v>0.47018881005230401</v>
      </c>
      <c r="K11" s="4730">
        <v>0.61717914382040595</v>
      </c>
      <c r="L11" s="4730">
        <v>0.57012130543193695</v>
      </c>
      <c r="M11" s="4730">
        <v>0.57820923254666001</v>
      </c>
      <c r="N11" s="4730">
        <v>0.57977433631026298</v>
      </c>
      <c r="O11" s="4730">
        <v>0.50360073265292205</v>
      </c>
      <c r="P11" s="4730">
        <v>0.58239554182272901</v>
      </c>
      <c r="Q11" s="4730">
        <v>0.56017658964466499</v>
      </c>
      <c r="R11" s="4730">
        <v>0.60433348105787599</v>
      </c>
      <c r="S11" s="4730">
        <v>0.48747925928097802</v>
      </c>
      <c r="T11" s="4730">
        <v>0.59583280851039</v>
      </c>
      <c r="U11" s="4730">
        <v>0.41365125441521</v>
      </c>
      <c r="V11" s="4732"/>
      <c r="W11" s="4734"/>
      <c r="X11" s="4736"/>
      <c r="Y11" s="4738"/>
      <c r="Z11" s="4730">
        <v>0.67535939509604603</v>
      </c>
      <c r="AA11" s="4730">
        <v>0.58017095906518201</v>
      </c>
      <c r="AB11" s="4730">
        <v>0.457194665405248</v>
      </c>
      <c r="AC11" s="4730">
        <v>0.42626224712729299</v>
      </c>
      <c r="AD11" s="4740"/>
      <c r="AE11" s="4730">
        <v>0.52616142074063099</v>
      </c>
      <c r="AF11" s="4730">
        <v>0.56369995010459695</v>
      </c>
      <c r="AG11" s="4730">
        <v>0.53107543030229898</v>
      </c>
      <c r="AH11" s="4730">
        <v>0.51730048044750698</v>
      </c>
      <c r="AI11" s="4730">
        <v>0.63370717837177004</v>
      </c>
      <c r="AJ11" s="4730">
        <v>0.56561449291743904</v>
      </c>
      <c r="AK11" s="4730">
        <v>0.55871724421915103</v>
      </c>
      <c r="AL11" s="4730">
        <v>0.55474141674093203</v>
      </c>
      <c r="AM11" s="4730">
        <v>0.58143501938044995</v>
      </c>
      <c r="AN11" s="4730">
        <v>0.62502586219767897</v>
      </c>
      <c r="AO11" s="4730">
        <v>0.47407864447637699</v>
      </c>
      <c r="AP11" s="4742"/>
      <c r="AQ11" s="4730">
        <v>0.58454891926591701</v>
      </c>
      <c r="AR11" s="4730">
        <v>0.30298692380122999</v>
      </c>
      <c r="AS11" s="4730">
        <v>0.54007129054467695</v>
      </c>
      <c r="AT11" s="4730">
        <v>0.47213445757981698</v>
      </c>
      <c r="AU11" s="4730">
        <v>0.52506891301168601</v>
      </c>
      <c r="AV11" s="4730">
        <v>0.569084361423292</v>
      </c>
      <c r="AW11" s="4730">
        <v>0.56662545880797499</v>
      </c>
      <c r="AX11" s="4730">
        <v>0.61104279084042901</v>
      </c>
      <c r="AY11" s="4730">
        <v>0.55487091989052495</v>
      </c>
      <c r="AZ11" s="4727">
        <v>0.56426728209384003</v>
      </c>
    </row>
    <row r="12" spans="1:52" ht="17" x14ac:dyDescent="0.2">
      <c r="A12" s="4794" t="s">
        <v>229</v>
      </c>
      <c r="B12" s="4729">
        <v>0.116749847913699</v>
      </c>
      <c r="C12" s="4730">
        <v>8.8884842520250806E-2</v>
      </c>
      <c r="D12" s="4730">
        <v>0.14021837264724499</v>
      </c>
      <c r="E12" s="4730">
        <v>7.1921640704015299E-2</v>
      </c>
      <c r="F12" s="4730">
        <v>0.12519055455411099</v>
      </c>
      <c r="G12" s="4730">
        <v>0.12489855766730699</v>
      </c>
      <c r="H12" s="4730">
        <v>0.105115546769045</v>
      </c>
      <c r="I12" s="4730">
        <v>0.144726757185621</v>
      </c>
      <c r="J12" s="4730">
        <v>0.13053103198416</v>
      </c>
      <c r="K12" s="4730">
        <v>9.6255331503471694E-2</v>
      </c>
      <c r="L12" s="4730">
        <v>0.128151379495934</v>
      </c>
      <c r="M12" s="4730">
        <v>0.120345707519682</v>
      </c>
      <c r="N12" s="4730">
        <v>0.120462992290144</v>
      </c>
      <c r="O12" s="4730">
        <v>0.124139077408232</v>
      </c>
      <c r="P12" s="4730">
        <v>8.2845973131954506E-2</v>
      </c>
      <c r="Q12" s="4730">
        <v>0.114369252979897</v>
      </c>
      <c r="R12" s="4730">
        <v>8.2315389570346897E-2</v>
      </c>
      <c r="S12" s="4730">
        <v>0.16223396057327499</v>
      </c>
      <c r="T12" s="4730">
        <v>7.6764426930882701E-2</v>
      </c>
      <c r="U12" s="4730">
        <v>0.297293564236774</v>
      </c>
      <c r="V12" s="4732"/>
      <c r="W12" s="4734"/>
      <c r="X12" s="4736"/>
      <c r="Y12" s="4738"/>
      <c r="Z12" s="4730">
        <v>9.9281814850156996E-2</v>
      </c>
      <c r="AA12" s="4730">
        <v>8.7547141705704198E-2</v>
      </c>
      <c r="AB12" s="4730">
        <v>0.157114087656996</v>
      </c>
      <c r="AC12" s="4730">
        <v>0.205708900344133</v>
      </c>
      <c r="AD12" s="4740"/>
      <c r="AE12" s="4730">
        <v>0.14239237377119701</v>
      </c>
      <c r="AF12" s="4730">
        <v>9.0907592798582806E-2</v>
      </c>
      <c r="AG12" s="4730">
        <v>0.11637482418011599</v>
      </c>
      <c r="AH12" s="4730">
        <v>9.3074071949677303E-2</v>
      </c>
      <c r="AI12" s="4730">
        <v>0.13904966220756099</v>
      </c>
      <c r="AJ12" s="4730">
        <v>0.117367570178601</v>
      </c>
      <c r="AK12" s="4730">
        <v>8.7462342536781895E-2</v>
      </c>
      <c r="AL12" s="4730">
        <v>0.116089187569709</v>
      </c>
      <c r="AM12" s="4730">
        <v>0.110354001307327</v>
      </c>
      <c r="AN12" s="4730">
        <v>9.8574966245832701E-2</v>
      </c>
      <c r="AO12" s="4730">
        <v>0.14074309047415001</v>
      </c>
      <c r="AP12" s="4742"/>
      <c r="AQ12" s="4730">
        <v>9.8782300427441197E-2</v>
      </c>
      <c r="AR12" s="4730">
        <v>0.34690369489341499</v>
      </c>
      <c r="AS12" s="4730">
        <v>0.151760388333089</v>
      </c>
      <c r="AT12" s="4730">
        <v>0.138650458168604</v>
      </c>
      <c r="AU12" s="4730">
        <v>0.102864114478553</v>
      </c>
      <c r="AV12" s="4730">
        <v>9.6429083187221501E-2</v>
      </c>
      <c r="AW12" s="4730">
        <v>0.119101132462373</v>
      </c>
      <c r="AX12" s="4730">
        <v>0.13406147994840401</v>
      </c>
      <c r="AY12" s="4730">
        <v>0.151269761937946</v>
      </c>
      <c r="AZ12" s="4727">
        <v>0.14611924235766899</v>
      </c>
    </row>
    <row r="13" spans="1:52" ht="17" x14ac:dyDescent="0.2">
      <c r="A13" s="4795" t="s">
        <v>68</v>
      </c>
      <c r="B13" s="4793">
        <v>1522</v>
      </c>
      <c r="C13" s="4743">
        <v>661</v>
      </c>
      <c r="D13" s="4744">
        <v>861</v>
      </c>
      <c r="E13" s="4745">
        <v>254</v>
      </c>
      <c r="F13" s="4746">
        <v>376</v>
      </c>
      <c r="G13" s="4747">
        <v>241</v>
      </c>
      <c r="H13" s="4748">
        <v>297</v>
      </c>
      <c r="I13" s="4749">
        <v>354</v>
      </c>
      <c r="J13" s="4750">
        <v>243</v>
      </c>
      <c r="K13" s="4751">
        <v>575</v>
      </c>
      <c r="L13" s="4752">
        <v>427</v>
      </c>
      <c r="M13" s="4753">
        <v>277</v>
      </c>
      <c r="N13" s="4754">
        <v>1043</v>
      </c>
      <c r="O13" s="4755">
        <v>236</v>
      </c>
      <c r="P13" s="4756">
        <v>149</v>
      </c>
      <c r="Q13" s="4757">
        <v>93</v>
      </c>
      <c r="R13" s="4758">
        <v>872</v>
      </c>
      <c r="S13" s="4759">
        <v>262</v>
      </c>
      <c r="T13" s="4760">
        <v>257</v>
      </c>
      <c r="U13" s="4761">
        <v>90</v>
      </c>
      <c r="V13" s="4762">
        <v>18</v>
      </c>
      <c r="W13" s="4763">
        <v>9</v>
      </c>
      <c r="X13" s="4764">
        <v>6</v>
      </c>
      <c r="Y13" s="4765">
        <v>8</v>
      </c>
      <c r="Z13" s="4766">
        <v>473</v>
      </c>
      <c r="AA13" s="4767">
        <v>512</v>
      </c>
      <c r="AB13" s="4768">
        <v>422</v>
      </c>
      <c r="AC13" s="4769">
        <v>52</v>
      </c>
      <c r="AD13" s="4770">
        <v>20</v>
      </c>
      <c r="AE13" s="4771">
        <v>43</v>
      </c>
      <c r="AF13" s="4772">
        <v>114</v>
      </c>
      <c r="AG13" s="4773">
        <v>169</v>
      </c>
      <c r="AH13" s="4774">
        <v>79</v>
      </c>
      <c r="AI13" s="4775">
        <v>80</v>
      </c>
      <c r="AJ13" s="4776">
        <v>1070</v>
      </c>
      <c r="AK13" s="4777">
        <v>44</v>
      </c>
      <c r="AL13" s="4778">
        <v>506</v>
      </c>
      <c r="AM13" s="4779">
        <v>612</v>
      </c>
      <c r="AN13" s="4780">
        <v>191</v>
      </c>
      <c r="AO13" s="4781">
        <v>203</v>
      </c>
      <c r="AP13" s="4782">
        <v>10</v>
      </c>
      <c r="AQ13" s="4783">
        <v>1202</v>
      </c>
      <c r="AR13" s="4784">
        <v>61</v>
      </c>
      <c r="AS13" s="4785">
        <v>143</v>
      </c>
      <c r="AT13" s="4786">
        <v>112</v>
      </c>
      <c r="AU13" s="4787">
        <v>295</v>
      </c>
      <c r="AV13" s="4788">
        <v>410</v>
      </c>
      <c r="AW13" s="4789">
        <v>338</v>
      </c>
      <c r="AX13" s="4790">
        <v>202</v>
      </c>
      <c r="AY13" s="4791">
        <v>118</v>
      </c>
      <c r="AZ13" s="4792">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235</v>
      </c>
    </row>
    <row r="8" spans="1:52" ht="34" x14ac:dyDescent="0.2">
      <c r="A8" s="99" t="s">
        <v>234</v>
      </c>
    </row>
    <row r="9" spans="1:52" ht="17" x14ac:dyDescent="0.2">
      <c r="A9" s="4907" t="s">
        <v>236</v>
      </c>
      <c r="B9" s="4841">
        <v>0.46039167073770498</v>
      </c>
      <c r="C9" s="4796">
        <v>0.49357459517947</v>
      </c>
      <c r="D9" s="4797">
        <v>0.43236326928237301</v>
      </c>
      <c r="E9" s="4798">
        <v>0.477530446010202</v>
      </c>
      <c r="F9" s="4799">
        <v>0.42578844711177799</v>
      </c>
      <c r="G9" s="4800">
        <v>0.457794031546431</v>
      </c>
      <c r="H9" s="4801">
        <v>0.46082861876250197</v>
      </c>
      <c r="I9" s="4802">
        <v>0.49158508710238003</v>
      </c>
      <c r="J9" s="4803">
        <v>0.43627318316986602</v>
      </c>
      <c r="K9" s="4804">
        <v>0.480111363234549</v>
      </c>
      <c r="L9" s="4805">
        <v>0.433620818301517</v>
      </c>
      <c r="M9" s="4806">
        <v>0.49662478244291802</v>
      </c>
      <c r="N9" s="4807">
        <v>0.46620741116902498</v>
      </c>
      <c r="O9" s="4808">
        <v>0.43061447143676301</v>
      </c>
      <c r="P9" s="4809">
        <v>0.46885861524303002</v>
      </c>
      <c r="Q9" s="4810">
        <v>0.488801723851293</v>
      </c>
      <c r="R9" s="4811">
        <v>0.51408622518057301</v>
      </c>
      <c r="S9" s="4812">
        <v>0.27450455527909001</v>
      </c>
      <c r="T9" s="4813">
        <v>0.52709796407625198</v>
      </c>
      <c r="U9" s="4814">
        <v>0.45519690144574299</v>
      </c>
      <c r="V9" s="4844"/>
      <c r="W9" s="4846"/>
      <c r="X9" s="4848"/>
      <c r="Y9" s="4850"/>
      <c r="Z9" s="4815">
        <v>0.64864088795955199</v>
      </c>
      <c r="AA9" s="4816">
        <v>0.43961973606014898</v>
      </c>
      <c r="AB9" s="4817">
        <v>0.32496127248190898</v>
      </c>
      <c r="AC9" s="4818">
        <v>0.273181060632332</v>
      </c>
      <c r="AD9" s="4852"/>
      <c r="AE9" s="4819">
        <v>0.29806620544372803</v>
      </c>
      <c r="AF9" s="4820">
        <v>0.47173195493387798</v>
      </c>
      <c r="AG9" s="4821">
        <v>0.495923518747242</v>
      </c>
      <c r="AH9" s="4822">
        <v>0.46965450935083602</v>
      </c>
      <c r="AI9" s="4823">
        <v>0.523644281550385</v>
      </c>
      <c r="AJ9" s="4824">
        <v>0.45707310911518101</v>
      </c>
      <c r="AK9" s="4825">
        <v>0.36988444217257199</v>
      </c>
      <c r="AL9" s="4826">
        <v>0.50786388652524195</v>
      </c>
      <c r="AM9" s="4827">
        <v>0.41947422147756602</v>
      </c>
      <c r="AN9" s="4828">
        <v>0.48852145016007897</v>
      </c>
      <c r="AO9" s="4829">
        <v>0.42825666307799998</v>
      </c>
      <c r="AP9" s="4854"/>
      <c r="AQ9" s="4830">
        <v>0.480623946378749</v>
      </c>
      <c r="AR9" s="4831">
        <v>0.204887822214671</v>
      </c>
      <c r="AS9" s="4832">
        <v>0.36079725210160002</v>
      </c>
      <c r="AT9" s="4833">
        <v>0.54798392432597998</v>
      </c>
      <c r="AU9" s="4834">
        <v>0.49632361525708901</v>
      </c>
      <c r="AV9" s="4835">
        <v>0.42463753725924402</v>
      </c>
      <c r="AW9" s="4836">
        <v>0.455021978701103</v>
      </c>
      <c r="AX9" s="4837">
        <v>0.46912502362867498</v>
      </c>
      <c r="AY9" s="4838">
        <v>0.48095867536758602</v>
      </c>
      <c r="AZ9" s="4839">
        <v>0.46252589712161901</v>
      </c>
    </row>
    <row r="10" spans="1:52" ht="17" x14ac:dyDescent="0.2">
      <c r="A10" s="4907" t="s">
        <v>237</v>
      </c>
      <c r="B10" s="4842">
        <v>0.31217125608223001</v>
      </c>
      <c r="C10" s="4843">
        <v>0.32130770106314499</v>
      </c>
      <c r="D10" s="4843">
        <v>0.30445403549038602</v>
      </c>
      <c r="E10" s="4843">
        <v>0.32235500663698502</v>
      </c>
      <c r="F10" s="4843">
        <v>0.31459814953738402</v>
      </c>
      <c r="G10" s="4843">
        <v>0.30722514524208899</v>
      </c>
      <c r="H10" s="4843">
        <v>0.29468347643172899</v>
      </c>
      <c r="I10" s="4843">
        <v>0.32092237703043702</v>
      </c>
      <c r="J10" s="4843">
        <v>0.256990274589594</v>
      </c>
      <c r="K10" s="4843">
        <v>0.29058700638333301</v>
      </c>
      <c r="L10" s="4843">
        <v>0.38415955842474397</v>
      </c>
      <c r="M10" s="4843">
        <v>0.32543368531322298</v>
      </c>
      <c r="N10" s="4843">
        <v>0.342071487010848</v>
      </c>
      <c r="O10" s="4843">
        <v>0.23452857184291701</v>
      </c>
      <c r="P10" s="4843">
        <v>0.29110165908385299</v>
      </c>
      <c r="Q10" s="4843">
        <v>0.30363572593853499</v>
      </c>
      <c r="R10" s="4843">
        <v>0.27977949130569302</v>
      </c>
      <c r="S10" s="4843">
        <v>0.39768138007318099</v>
      </c>
      <c r="T10" s="4843">
        <v>0.32793120217681299</v>
      </c>
      <c r="U10" s="4843">
        <v>0.36452254949551199</v>
      </c>
      <c r="V10" s="4845"/>
      <c r="W10" s="4847"/>
      <c r="X10" s="4849"/>
      <c r="Y10" s="4851"/>
      <c r="Z10" s="4843">
        <v>0.232581139175048</v>
      </c>
      <c r="AA10" s="4843">
        <v>0.35306336563938401</v>
      </c>
      <c r="AB10" s="4843">
        <v>0.36271568825644901</v>
      </c>
      <c r="AC10" s="4843">
        <v>0.33620621071892698</v>
      </c>
      <c r="AD10" s="4853"/>
      <c r="AE10" s="4843">
        <v>0.20896952417613299</v>
      </c>
      <c r="AF10" s="4843">
        <v>0.32943286601759503</v>
      </c>
      <c r="AG10" s="4843">
        <v>0.32780383104780703</v>
      </c>
      <c r="AH10" s="4843">
        <v>0.35755373282311398</v>
      </c>
      <c r="AI10" s="4843">
        <v>0.19877250710844699</v>
      </c>
      <c r="AJ10" s="4843">
        <v>0.316386068093096</v>
      </c>
      <c r="AK10" s="4843">
        <v>0.27378425261324502</v>
      </c>
      <c r="AL10" s="4843">
        <v>0.274711668230747</v>
      </c>
      <c r="AM10" s="4843">
        <v>0.352548029212854</v>
      </c>
      <c r="AN10" s="4843">
        <v>0.31339224581992198</v>
      </c>
      <c r="AO10" s="4843">
        <v>0.28661551524252499</v>
      </c>
      <c r="AP10" s="4855"/>
      <c r="AQ10" s="4843">
        <v>0.31199597147388197</v>
      </c>
      <c r="AR10" s="4843">
        <v>0.26168397652372799</v>
      </c>
      <c r="AS10" s="4843">
        <v>0.34776142234336199</v>
      </c>
      <c r="AT10" s="4843">
        <v>0.31573860823201799</v>
      </c>
      <c r="AU10" s="4843">
        <v>0.25445707115706301</v>
      </c>
      <c r="AV10" s="4843">
        <v>0.30732833668315501</v>
      </c>
      <c r="AW10" s="4843">
        <v>0.33418676674873199</v>
      </c>
      <c r="AX10" s="4843">
        <v>0.37046055290577901</v>
      </c>
      <c r="AY10" s="4843">
        <v>0.34493120550817602</v>
      </c>
      <c r="AZ10" s="4840">
        <v>0.30355864694739698</v>
      </c>
    </row>
    <row r="11" spans="1:52" ht="17" x14ac:dyDescent="0.2">
      <c r="A11" s="4907" t="s">
        <v>238</v>
      </c>
      <c r="B11" s="4842">
        <v>0.102168013545425</v>
      </c>
      <c r="C11" s="4843">
        <v>6.9296313212010796E-2</v>
      </c>
      <c r="D11" s="4843">
        <v>0.12993353539029001</v>
      </c>
      <c r="E11" s="4843">
        <v>0.106860686108859</v>
      </c>
      <c r="F11" s="4843">
        <v>0.107679669917479</v>
      </c>
      <c r="G11" s="4843">
        <v>9.2091367236490501E-2</v>
      </c>
      <c r="H11" s="4843">
        <v>0.117957874765417</v>
      </c>
      <c r="I11" s="4843">
        <v>8.5441523321885496E-2</v>
      </c>
      <c r="J11" s="4843">
        <v>0.14435816421466299</v>
      </c>
      <c r="K11" s="4843">
        <v>0.11786265332913</v>
      </c>
      <c r="L11" s="4843">
        <v>6.6149388558862099E-2</v>
      </c>
      <c r="M11" s="4843">
        <v>6.4835729234113001E-2</v>
      </c>
      <c r="N11" s="4843">
        <v>8.4587373242196506E-2</v>
      </c>
      <c r="O11" s="4843">
        <v>0.159212322512643</v>
      </c>
      <c r="P11" s="4843">
        <v>0.126095681098394</v>
      </c>
      <c r="Q11" s="4843">
        <v>4.7516386347767101E-2</v>
      </c>
      <c r="R11" s="4843">
        <v>0.10339925430628299</v>
      </c>
      <c r="S11" s="4843">
        <v>0.12913319245268201</v>
      </c>
      <c r="T11" s="4843">
        <v>6.1346727649007303E-2</v>
      </c>
      <c r="U11" s="4843">
        <v>6.6425879219296505E-2</v>
      </c>
      <c r="V11" s="4845"/>
      <c r="W11" s="4847"/>
      <c r="X11" s="4849"/>
      <c r="Y11" s="4851"/>
      <c r="Z11" s="4843">
        <v>6.2887678902905003E-2</v>
      </c>
      <c r="AA11" s="4843">
        <v>8.6616516076814407E-2</v>
      </c>
      <c r="AB11" s="4843">
        <v>0.15974580697120899</v>
      </c>
      <c r="AC11" s="4843">
        <v>0.105082035098742</v>
      </c>
      <c r="AD11" s="4853"/>
      <c r="AE11" s="4843">
        <v>0.14231991895110199</v>
      </c>
      <c r="AF11" s="4843">
        <v>6.2953710452126305E-2</v>
      </c>
      <c r="AG11" s="4843">
        <v>6.4849675983400704E-2</v>
      </c>
      <c r="AH11" s="4843">
        <v>8.9161388299368802E-2</v>
      </c>
      <c r="AI11" s="4843">
        <v>0.1089819134476</v>
      </c>
      <c r="AJ11" s="4843">
        <v>0.10599074787547599</v>
      </c>
      <c r="AK11" s="4843">
        <v>0.17467383252989499</v>
      </c>
      <c r="AL11" s="4843">
        <v>8.8116189494190894E-2</v>
      </c>
      <c r="AM11" s="4843">
        <v>0.107022529183667</v>
      </c>
      <c r="AN11" s="4843">
        <v>9.0685129609603496E-2</v>
      </c>
      <c r="AO11" s="4843">
        <v>0.14151807829498</v>
      </c>
      <c r="AP11" s="4855"/>
      <c r="AQ11" s="4843">
        <v>0.100689964021369</v>
      </c>
      <c r="AR11" s="4843">
        <v>0.16361036184326999</v>
      </c>
      <c r="AS11" s="4843">
        <v>0.111276674152928</v>
      </c>
      <c r="AT11" s="4843">
        <v>5.2857030282394801E-2</v>
      </c>
      <c r="AU11" s="4843">
        <v>8.8045819932727601E-2</v>
      </c>
      <c r="AV11" s="4843">
        <v>0.13389131934832901</v>
      </c>
      <c r="AW11" s="4843">
        <v>0.106687802589587</v>
      </c>
      <c r="AX11" s="4843">
        <v>7.1254163085377603E-2</v>
      </c>
      <c r="AY11" s="4843">
        <v>5.2442539577139603E-2</v>
      </c>
      <c r="AZ11" s="4840">
        <v>0.114641072661768</v>
      </c>
    </row>
    <row r="12" spans="1:52" ht="17" x14ac:dyDescent="0.2">
      <c r="A12" s="4907" t="s">
        <v>239</v>
      </c>
      <c r="B12" s="4842">
        <v>2.6695544925957701E-2</v>
      </c>
      <c r="C12" s="4843">
        <v>3.6033241460192197E-2</v>
      </c>
      <c r="D12" s="4843">
        <v>1.8808334514804698E-2</v>
      </c>
      <c r="E12" s="4843">
        <v>2.3679022700983099E-2</v>
      </c>
      <c r="F12" s="4843">
        <v>2.3312578144536099E-2</v>
      </c>
      <c r="G12" s="4843">
        <v>3.7084763702827497E-2</v>
      </c>
      <c r="H12" s="4843">
        <v>2.7110558118112901E-2</v>
      </c>
      <c r="I12" s="4843">
        <v>2.4717196158490499E-2</v>
      </c>
      <c r="J12" s="4843">
        <v>2.12748787040902E-2</v>
      </c>
      <c r="K12" s="4843">
        <v>2.36379895922285E-2</v>
      </c>
      <c r="L12" s="4843">
        <v>2.59618401141491E-2</v>
      </c>
      <c r="M12" s="4843">
        <v>4.16680041745906E-2</v>
      </c>
      <c r="N12" s="4843">
        <v>2.88370271680734E-2</v>
      </c>
      <c r="O12" s="4843">
        <v>1.15978539444273E-2</v>
      </c>
      <c r="P12" s="4843">
        <v>2.99374549027814E-2</v>
      </c>
      <c r="Q12" s="4843">
        <v>5.0243958422491602E-2</v>
      </c>
      <c r="R12" s="4843">
        <v>1.45855544456834E-2</v>
      </c>
      <c r="S12" s="4843">
        <v>5.5822922584538803E-2</v>
      </c>
      <c r="T12" s="4843">
        <v>2.26039503944305E-2</v>
      </c>
      <c r="U12" s="4843">
        <v>1.30532142521728E-2</v>
      </c>
      <c r="V12" s="4845"/>
      <c r="W12" s="4847"/>
      <c r="X12" s="4849"/>
      <c r="Y12" s="4851"/>
      <c r="Z12" s="4843">
        <v>7.8191927530193595E-3</v>
      </c>
      <c r="AA12" s="4843">
        <v>3.06081641952511E-2</v>
      </c>
      <c r="AB12" s="4843">
        <v>3.9859508498419099E-2</v>
      </c>
      <c r="AC12" s="4843">
        <v>3.5082422682199903E-2</v>
      </c>
      <c r="AD12" s="4853"/>
      <c r="AE12" s="4843">
        <v>5.5653435589180199E-2</v>
      </c>
      <c r="AF12" s="4843">
        <v>3.03635469460545E-2</v>
      </c>
      <c r="AG12" s="4843">
        <v>1.04396529005915E-2</v>
      </c>
      <c r="AH12" s="4843">
        <v>0</v>
      </c>
      <c r="AI12" s="4843">
        <v>4.9853668862327401E-2</v>
      </c>
      <c r="AJ12" s="4843">
        <v>2.8352876183573E-2</v>
      </c>
      <c r="AK12" s="4843">
        <v>1.1565248876488301E-2</v>
      </c>
      <c r="AL12" s="4843">
        <v>2.2760167423886299E-2</v>
      </c>
      <c r="AM12" s="4843">
        <v>2.37823196430068E-2</v>
      </c>
      <c r="AN12" s="4843">
        <v>2.1112085165016801E-2</v>
      </c>
      <c r="AO12" s="4843">
        <v>4.58563313073398E-2</v>
      </c>
      <c r="AP12" s="4855"/>
      <c r="AQ12" s="4843">
        <v>2.3570522924853801E-2</v>
      </c>
      <c r="AR12" s="4843">
        <v>8.3395988644167404E-2</v>
      </c>
      <c r="AS12" s="4843">
        <v>3.3001202900868498E-2</v>
      </c>
      <c r="AT12" s="4843">
        <v>1.27838184632357E-2</v>
      </c>
      <c r="AU12" s="4843">
        <v>1.27198733696527E-2</v>
      </c>
      <c r="AV12" s="4843">
        <v>2.3361495905996399E-2</v>
      </c>
      <c r="AW12" s="4843">
        <v>3.3362447488728998E-2</v>
      </c>
      <c r="AX12" s="4843">
        <v>3.14410202157024E-2</v>
      </c>
      <c r="AY12" s="4843">
        <v>4.4926145457805801E-2</v>
      </c>
      <c r="AZ12" s="4840">
        <v>3.1267292289503902E-2</v>
      </c>
    </row>
    <row r="13" spans="1:52" ht="17" x14ac:dyDescent="0.2">
      <c r="A13" s="4907" t="s">
        <v>240</v>
      </c>
      <c r="B13" s="4842">
        <v>1.88876614382547E-2</v>
      </c>
      <c r="C13" s="4843">
        <v>2.8436201955702099E-2</v>
      </c>
      <c r="D13" s="4843">
        <v>1.08223588334405E-2</v>
      </c>
      <c r="E13" s="4843">
        <v>2.8822383985587799E-2</v>
      </c>
      <c r="F13" s="4843">
        <v>1.06824206051513E-2</v>
      </c>
      <c r="G13" s="4843">
        <v>1.8127828883309601E-2</v>
      </c>
      <c r="H13" s="4843">
        <v>3.1650981982663202E-2</v>
      </c>
      <c r="I13" s="4843">
        <v>1.05289404680825E-2</v>
      </c>
      <c r="J13" s="4843">
        <v>1.90617174457429E-2</v>
      </c>
      <c r="K13" s="4843">
        <v>1.54949782522111E-2</v>
      </c>
      <c r="L13" s="4843">
        <v>2.2397395488088601E-2</v>
      </c>
      <c r="M13" s="4843">
        <v>2.0040305311955098E-2</v>
      </c>
      <c r="N13" s="4843">
        <v>2.2581329928435201E-2</v>
      </c>
      <c r="O13" s="4843">
        <v>4.6005118125168696E-3</v>
      </c>
      <c r="P13" s="4843">
        <v>2.7069132917435901E-2</v>
      </c>
      <c r="Q13" s="4843">
        <v>1.5335755219980899E-2</v>
      </c>
      <c r="R13" s="4843">
        <v>5.6074772703574999E-3</v>
      </c>
      <c r="S13" s="4843">
        <v>3.14579490834287E-2</v>
      </c>
      <c r="T13" s="4843">
        <v>8.9567465259501704E-3</v>
      </c>
      <c r="U13" s="4843">
        <v>4.3074701816202703E-2</v>
      </c>
      <c r="V13" s="4845"/>
      <c r="W13" s="4847"/>
      <c r="X13" s="4849"/>
      <c r="Y13" s="4851"/>
      <c r="Z13" s="4843">
        <v>0</v>
      </c>
      <c r="AA13" s="4843">
        <v>2.0522016496639001E-2</v>
      </c>
      <c r="AB13" s="4843">
        <v>2.6737166762472502E-2</v>
      </c>
      <c r="AC13" s="4843">
        <v>0.13320631475448599</v>
      </c>
      <c r="AD13" s="4853"/>
      <c r="AE13" s="4843">
        <v>0</v>
      </c>
      <c r="AF13" s="4843">
        <v>2.5440913939310202E-2</v>
      </c>
      <c r="AG13" s="4843">
        <v>3.23883246071636E-2</v>
      </c>
      <c r="AH13" s="4843">
        <v>4.8081624180248403E-2</v>
      </c>
      <c r="AI13" s="4843">
        <v>2.4904239619170401E-2</v>
      </c>
      <c r="AJ13" s="4843">
        <v>1.3942445300857399E-2</v>
      </c>
      <c r="AK13" s="4843">
        <v>0</v>
      </c>
      <c r="AL13" s="4843">
        <v>1.19292645259131E-2</v>
      </c>
      <c r="AM13" s="4843">
        <v>2.4234766628513899E-2</v>
      </c>
      <c r="AN13" s="4843">
        <v>1.13036467298451E-2</v>
      </c>
      <c r="AO13" s="4843">
        <v>2.96028783793706E-2</v>
      </c>
      <c r="AP13" s="4855"/>
      <c r="AQ13" s="4843">
        <v>3.1413260695321099E-3</v>
      </c>
      <c r="AR13" s="4843">
        <v>0.24601377708868699</v>
      </c>
      <c r="AS13" s="4843">
        <v>3.2979648029815303E-2</v>
      </c>
      <c r="AT13" s="4843">
        <v>3.9419003849419203E-2</v>
      </c>
      <c r="AU13" s="4843">
        <v>1.29632042000376E-2</v>
      </c>
      <c r="AV13" s="4843">
        <v>1.3845846020532199E-2</v>
      </c>
      <c r="AW13" s="4843">
        <v>1.8670707942806401E-2</v>
      </c>
      <c r="AX13" s="4843">
        <v>2.7552862959949801E-2</v>
      </c>
      <c r="AY13" s="4843">
        <v>3.5193981913427E-2</v>
      </c>
      <c r="AZ13" s="4840">
        <v>2.21240581505662E-2</v>
      </c>
    </row>
    <row r="14" spans="1:52" ht="17" x14ac:dyDescent="0.2">
      <c r="A14" s="4907" t="s">
        <v>36</v>
      </c>
      <c r="B14" s="4842">
        <v>7.9685853270426599E-2</v>
      </c>
      <c r="C14" s="4843">
        <v>5.1351947129480602E-2</v>
      </c>
      <c r="D14" s="4843">
        <v>0.103618466488706</v>
      </c>
      <c r="E14" s="4843">
        <v>4.07524545573828E-2</v>
      </c>
      <c r="F14" s="4843">
        <v>0.117938734683671</v>
      </c>
      <c r="G14" s="4843">
        <v>8.7676863388852694E-2</v>
      </c>
      <c r="H14" s="4843">
        <v>6.7768489939575599E-2</v>
      </c>
      <c r="I14" s="4843">
        <v>6.6804875918724804E-2</v>
      </c>
      <c r="J14" s="4843">
        <v>0.122041781876043</v>
      </c>
      <c r="K14" s="4843">
        <v>7.2306009208548197E-2</v>
      </c>
      <c r="L14" s="4843">
        <v>6.7710999112639003E-2</v>
      </c>
      <c r="M14" s="4843">
        <v>5.1397493523199403E-2</v>
      </c>
      <c r="N14" s="4843">
        <v>5.5715371481421298E-2</v>
      </c>
      <c r="O14" s="4843">
        <v>0.15944626845073301</v>
      </c>
      <c r="P14" s="4843">
        <v>5.6937456754506302E-2</v>
      </c>
      <c r="Q14" s="4843">
        <v>9.4466450219932593E-2</v>
      </c>
      <c r="R14" s="4843">
        <v>8.2541997491409599E-2</v>
      </c>
      <c r="S14" s="4843">
        <v>0.111400000527079</v>
      </c>
      <c r="T14" s="4843">
        <v>5.2063409177547502E-2</v>
      </c>
      <c r="U14" s="4843">
        <v>5.77267537710731E-2</v>
      </c>
      <c r="V14" s="4845"/>
      <c r="W14" s="4847"/>
      <c r="X14" s="4849"/>
      <c r="Y14" s="4851"/>
      <c r="Z14" s="4843">
        <v>4.80711012094759E-2</v>
      </c>
      <c r="AA14" s="4843">
        <v>6.9570201531762493E-2</v>
      </c>
      <c r="AB14" s="4843">
        <v>8.5980557029541799E-2</v>
      </c>
      <c r="AC14" s="4843">
        <v>0.11724195611331301</v>
      </c>
      <c r="AD14" s="4853"/>
      <c r="AE14" s="4843">
        <v>0.29499091583985698</v>
      </c>
      <c r="AF14" s="4843">
        <v>8.0077007711036305E-2</v>
      </c>
      <c r="AG14" s="4843">
        <v>6.8594996713795403E-2</v>
      </c>
      <c r="AH14" s="4843">
        <v>3.5548745346433E-2</v>
      </c>
      <c r="AI14" s="4843">
        <v>9.3843389412071099E-2</v>
      </c>
      <c r="AJ14" s="4843">
        <v>7.82547534318178E-2</v>
      </c>
      <c r="AK14" s="4843">
        <v>0.17009222380780001</v>
      </c>
      <c r="AL14" s="4843">
        <v>9.4618823800020499E-2</v>
      </c>
      <c r="AM14" s="4843">
        <v>7.2938133854391698E-2</v>
      </c>
      <c r="AN14" s="4843">
        <v>7.4985442515533296E-2</v>
      </c>
      <c r="AO14" s="4843">
        <v>6.8150533697784593E-2</v>
      </c>
      <c r="AP14" s="4855"/>
      <c r="AQ14" s="4843">
        <v>7.9978269131613905E-2</v>
      </c>
      <c r="AR14" s="4843">
        <v>4.04080736854774E-2</v>
      </c>
      <c r="AS14" s="4843">
        <v>0.114183800471426</v>
      </c>
      <c r="AT14" s="4843">
        <v>3.1217614846952499E-2</v>
      </c>
      <c r="AU14" s="4843">
        <v>0.13549041608343099</v>
      </c>
      <c r="AV14" s="4843">
        <v>9.6935464782742994E-2</v>
      </c>
      <c r="AW14" s="4843">
        <v>5.2070296529042701E-2</v>
      </c>
      <c r="AX14" s="4843">
        <v>3.01663772045162E-2</v>
      </c>
      <c r="AY14" s="4843">
        <v>4.1547452175866001E-2</v>
      </c>
      <c r="AZ14" s="4840">
        <v>6.5883032829146093E-2</v>
      </c>
    </row>
    <row r="15" spans="1:52" ht="17" x14ac:dyDescent="0.2">
      <c r="A15" s="4908" t="s">
        <v>68</v>
      </c>
      <c r="B15" s="4906">
        <v>1516</v>
      </c>
      <c r="C15" s="4856">
        <v>660</v>
      </c>
      <c r="D15" s="4857">
        <v>856</v>
      </c>
      <c r="E15" s="4858">
        <v>253</v>
      </c>
      <c r="F15" s="4859">
        <v>374</v>
      </c>
      <c r="G15" s="4860">
        <v>240</v>
      </c>
      <c r="H15" s="4861">
        <v>296</v>
      </c>
      <c r="I15" s="4862">
        <v>353</v>
      </c>
      <c r="J15" s="4863">
        <v>241</v>
      </c>
      <c r="K15" s="4864">
        <v>572</v>
      </c>
      <c r="L15" s="4865">
        <v>427</v>
      </c>
      <c r="M15" s="4866">
        <v>276</v>
      </c>
      <c r="N15" s="4867">
        <v>1041</v>
      </c>
      <c r="O15" s="4868">
        <v>234</v>
      </c>
      <c r="P15" s="4869">
        <v>147</v>
      </c>
      <c r="Q15" s="4870">
        <v>93</v>
      </c>
      <c r="R15" s="4871">
        <v>868</v>
      </c>
      <c r="S15" s="4872">
        <v>261</v>
      </c>
      <c r="T15" s="4873">
        <v>257</v>
      </c>
      <c r="U15" s="4874">
        <v>89</v>
      </c>
      <c r="V15" s="4875">
        <v>18</v>
      </c>
      <c r="W15" s="4876">
        <v>9</v>
      </c>
      <c r="X15" s="4877">
        <v>6</v>
      </c>
      <c r="Y15" s="4878">
        <v>8</v>
      </c>
      <c r="Z15" s="4879">
        <v>472</v>
      </c>
      <c r="AA15" s="4880">
        <v>510</v>
      </c>
      <c r="AB15" s="4881">
        <v>421</v>
      </c>
      <c r="AC15" s="4882">
        <v>52</v>
      </c>
      <c r="AD15" s="4883">
        <v>20</v>
      </c>
      <c r="AE15" s="4884">
        <v>41</v>
      </c>
      <c r="AF15" s="4885">
        <v>111</v>
      </c>
      <c r="AG15" s="4886">
        <v>169</v>
      </c>
      <c r="AH15" s="4887">
        <v>79</v>
      </c>
      <c r="AI15" s="4888">
        <v>80</v>
      </c>
      <c r="AJ15" s="4889">
        <v>1067</v>
      </c>
      <c r="AK15" s="4890">
        <v>44</v>
      </c>
      <c r="AL15" s="4891">
        <v>503</v>
      </c>
      <c r="AM15" s="4892">
        <v>610</v>
      </c>
      <c r="AN15" s="4893">
        <v>191</v>
      </c>
      <c r="AO15" s="4894">
        <v>202</v>
      </c>
      <c r="AP15" s="4895">
        <v>10</v>
      </c>
      <c r="AQ15" s="4896">
        <v>1197</v>
      </c>
      <c r="AR15" s="4897">
        <v>61</v>
      </c>
      <c r="AS15" s="4898">
        <v>142</v>
      </c>
      <c r="AT15" s="4899">
        <v>112</v>
      </c>
      <c r="AU15" s="4900">
        <v>295</v>
      </c>
      <c r="AV15" s="4901">
        <v>408</v>
      </c>
      <c r="AW15" s="4902">
        <v>337</v>
      </c>
      <c r="AX15" s="4903">
        <v>200</v>
      </c>
      <c r="AY15" s="4904">
        <v>118</v>
      </c>
      <c r="AZ15" s="4905">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242</v>
      </c>
    </row>
    <row r="8" spans="1:52" ht="51" x14ac:dyDescent="0.2">
      <c r="A8" s="99" t="s">
        <v>241</v>
      </c>
    </row>
    <row r="9" spans="1:52" ht="17" x14ac:dyDescent="0.2">
      <c r="A9" s="5020" t="s">
        <v>236</v>
      </c>
      <c r="B9" s="4954">
        <v>0.53156369741214404</v>
      </c>
      <c r="C9" s="4909">
        <v>0.579568051961866</v>
      </c>
      <c r="D9" s="4910">
        <v>0.49113415593462001</v>
      </c>
      <c r="E9" s="4911">
        <v>0.58524639371158305</v>
      </c>
      <c r="F9" s="4912">
        <v>0.50817814910070802</v>
      </c>
      <c r="G9" s="4913">
        <v>0.50931515554143403</v>
      </c>
      <c r="H9" s="4914">
        <v>0.48123035432068301</v>
      </c>
      <c r="I9" s="4915">
        <v>0.581982816677591</v>
      </c>
      <c r="J9" s="4916">
        <v>0.46837485842941801</v>
      </c>
      <c r="K9" s="4917">
        <v>0.48551084646074499</v>
      </c>
      <c r="L9" s="4918">
        <v>0.57853404023600397</v>
      </c>
      <c r="M9" s="4919">
        <v>0.64285484453234099</v>
      </c>
      <c r="N9" s="4920">
        <v>0.61162875147988705</v>
      </c>
      <c r="O9" s="4921">
        <v>0.30420989135508397</v>
      </c>
      <c r="P9" s="4922">
        <v>0.499084556991849</v>
      </c>
      <c r="Q9" s="4923">
        <v>0.54607644709872305</v>
      </c>
      <c r="R9" s="4924">
        <v>0.59719549225053903</v>
      </c>
      <c r="S9" s="4925">
        <v>0.34114183896811201</v>
      </c>
      <c r="T9" s="4926">
        <v>0.63340572440989396</v>
      </c>
      <c r="U9" s="4927">
        <v>0.34254613056889399</v>
      </c>
      <c r="V9" s="4957"/>
      <c r="W9" s="4959"/>
      <c r="X9" s="4961"/>
      <c r="Y9" s="4963"/>
      <c r="Z9" s="4928">
        <v>0.70883381681763102</v>
      </c>
      <c r="AA9" s="4929">
        <v>0.54439689735227104</v>
      </c>
      <c r="AB9" s="4930">
        <v>0.39213585800467299</v>
      </c>
      <c r="AC9" s="4931">
        <v>0.35209639836453699</v>
      </c>
      <c r="AD9" s="4965"/>
      <c r="AE9" s="4932">
        <v>0.22267540125566701</v>
      </c>
      <c r="AF9" s="4933">
        <v>0.62274786499213597</v>
      </c>
      <c r="AG9" s="4934">
        <v>0.60115064787444505</v>
      </c>
      <c r="AH9" s="4935">
        <v>0.54409929066391305</v>
      </c>
      <c r="AI9" s="4936">
        <v>0.63819641075465505</v>
      </c>
      <c r="AJ9" s="4937">
        <v>0.52236708070300797</v>
      </c>
      <c r="AK9" s="4938">
        <v>0.31065484346564598</v>
      </c>
      <c r="AL9" s="4939">
        <v>0.53872112558306395</v>
      </c>
      <c r="AM9" s="4940">
        <v>0.52044834964576103</v>
      </c>
      <c r="AN9" s="4941">
        <v>0.57455298391104703</v>
      </c>
      <c r="AO9" s="4942">
        <v>0.50861745332923802</v>
      </c>
      <c r="AP9" s="4967"/>
      <c r="AQ9" s="4943">
        <v>0.54835971015816498</v>
      </c>
      <c r="AR9" s="4944">
        <v>0.272551310097771</v>
      </c>
      <c r="AS9" s="4945">
        <v>0.45904807177082602</v>
      </c>
      <c r="AT9" s="4946">
        <v>0.63149654533586896</v>
      </c>
      <c r="AU9" s="4947">
        <v>0.53355292507008001</v>
      </c>
      <c r="AV9" s="4948">
        <v>0.50344261480028096</v>
      </c>
      <c r="AW9" s="4949">
        <v>0.52596834911763901</v>
      </c>
      <c r="AX9" s="4950">
        <v>0.57947381409605003</v>
      </c>
      <c r="AY9" s="4951">
        <v>0.63193599805251899</v>
      </c>
      <c r="AZ9" s="4952">
        <v>0.48041762388507497</v>
      </c>
    </row>
    <row r="10" spans="1:52" ht="17" x14ac:dyDescent="0.2">
      <c r="A10" s="5020" t="s">
        <v>237</v>
      </c>
      <c r="B10" s="4955">
        <v>0.24073025644007301</v>
      </c>
      <c r="C10" s="4956">
        <v>0.21954868072078801</v>
      </c>
      <c r="D10" s="4956">
        <v>0.25856950044480398</v>
      </c>
      <c r="E10" s="4956">
        <v>0.22396980839728101</v>
      </c>
      <c r="F10" s="4956">
        <v>0.25888568190267802</v>
      </c>
      <c r="G10" s="4956">
        <v>0.25270749837872603</v>
      </c>
      <c r="H10" s="4956">
        <v>0.27754209549101699</v>
      </c>
      <c r="I10" s="4956">
        <v>0.188535902810617</v>
      </c>
      <c r="J10" s="4956">
        <v>0.19667972114178001</v>
      </c>
      <c r="K10" s="4956">
        <v>0.27585083177943998</v>
      </c>
      <c r="L10" s="4956">
        <v>0.25676292602953699</v>
      </c>
      <c r="M10" s="4956">
        <v>0.20996531211250799</v>
      </c>
      <c r="N10" s="4956">
        <v>0.21539167228537001</v>
      </c>
      <c r="O10" s="4956">
        <v>0.29301158606220201</v>
      </c>
      <c r="P10" s="4956">
        <v>0.24246048010445401</v>
      </c>
      <c r="Q10" s="4956">
        <v>0.31796325553907401</v>
      </c>
      <c r="R10" s="4956">
        <v>0.20531136380342799</v>
      </c>
      <c r="S10" s="4956">
        <v>0.35570396542117699</v>
      </c>
      <c r="T10" s="4956">
        <v>0.23262038245106301</v>
      </c>
      <c r="U10" s="4956">
        <v>0.29107975409033598</v>
      </c>
      <c r="V10" s="4958"/>
      <c r="W10" s="4960"/>
      <c r="X10" s="4962"/>
      <c r="Y10" s="4964"/>
      <c r="Z10" s="4956">
        <v>0.169557033678745</v>
      </c>
      <c r="AA10" s="4956">
        <v>0.27214275858897102</v>
      </c>
      <c r="AB10" s="4956">
        <v>0.29200892701468101</v>
      </c>
      <c r="AC10" s="4956">
        <v>0.26623666821177899</v>
      </c>
      <c r="AD10" s="4966"/>
      <c r="AE10" s="4956">
        <v>0.20444642025843099</v>
      </c>
      <c r="AF10" s="4956">
        <v>0.15511181093076101</v>
      </c>
      <c r="AG10" s="4956">
        <v>0.20277057211711</v>
      </c>
      <c r="AH10" s="4956">
        <v>0.24847657989112801</v>
      </c>
      <c r="AI10" s="4956">
        <v>0.20592317050401901</v>
      </c>
      <c r="AJ10" s="4956">
        <v>0.25416308230192702</v>
      </c>
      <c r="AK10" s="4956">
        <v>0.243118712416491</v>
      </c>
      <c r="AL10" s="4956">
        <v>0.22213723316164</v>
      </c>
      <c r="AM10" s="4956">
        <v>0.25082898488100702</v>
      </c>
      <c r="AN10" s="4956">
        <v>0.263150794209427</v>
      </c>
      <c r="AO10" s="4956">
        <v>0.242300655784837</v>
      </c>
      <c r="AP10" s="4968"/>
      <c r="AQ10" s="4956">
        <v>0.246325670813416</v>
      </c>
      <c r="AR10" s="4956">
        <v>0.17738603459139499</v>
      </c>
      <c r="AS10" s="4956">
        <v>0.24200995441894299</v>
      </c>
      <c r="AT10" s="4956">
        <v>0.22042942805868199</v>
      </c>
      <c r="AU10" s="4956">
        <v>0.15980506496810301</v>
      </c>
      <c r="AV10" s="4956">
        <v>0.26621883378975397</v>
      </c>
      <c r="AW10" s="4956">
        <v>0.25494483944239499</v>
      </c>
      <c r="AX10" s="4956">
        <v>0.27621752943762601</v>
      </c>
      <c r="AY10" s="4956">
        <v>0.234513009009783</v>
      </c>
      <c r="AZ10" s="4953">
        <v>0.27485082598497901</v>
      </c>
    </row>
    <row r="11" spans="1:52" ht="17" x14ac:dyDescent="0.2">
      <c r="A11" s="5020" t="s">
        <v>238</v>
      </c>
      <c r="B11" s="4955">
        <v>8.6104295826270799E-2</v>
      </c>
      <c r="C11" s="4956">
        <v>6.4162683740643905E-2</v>
      </c>
      <c r="D11" s="4956">
        <v>0.104583646798083</v>
      </c>
      <c r="E11" s="4956">
        <v>8.0703549209025505E-2</v>
      </c>
      <c r="F11" s="4956">
        <v>7.4664672446595706E-2</v>
      </c>
      <c r="G11" s="4956">
        <v>0.12820273387005199</v>
      </c>
      <c r="H11" s="4956">
        <v>8.5371741699544798E-2</v>
      </c>
      <c r="I11" s="4956">
        <v>7.2072024519038005E-2</v>
      </c>
      <c r="J11" s="4956">
        <v>0.122800145330784</v>
      </c>
      <c r="K11" s="4956">
        <v>8.92079773294433E-2</v>
      </c>
      <c r="L11" s="4956">
        <v>6.0122761731958199E-2</v>
      </c>
      <c r="M11" s="4956">
        <v>6.6510492693569401E-2</v>
      </c>
      <c r="N11" s="4956">
        <v>7.3596801851782995E-2</v>
      </c>
      <c r="O11" s="4956">
        <v>0.11144203367392699</v>
      </c>
      <c r="P11" s="4956">
        <v>0.131992524291145</v>
      </c>
      <c r="Q11" s="4956">
        <v>4.6950063872165597E-2</v>
      </c>
      <c r="R11" s="4956">
        <v>7.1993825310572204E-2</v>
      </c>
      <c r="S11" s="4956">
        <v>0.13976165257258899</v>
      </c>
      <c r="T11" s="4956">
        <v>5.3221053866081398E-2</v>
      </c>
      <c r="U11" s="4956">
        <v>0.101409040319867</v>
      </c>
      <c r="V11" s="4958"/>
      <c r="W11" s="4960"/>
      <c r="X11" s="4962"/>
      <c r="Y11" s="4964"/>
      <c r="Z11" s="4956">
        <v>3.9816642658473601E-2</v>
      </c>
      <c r="AA11" s="4956">
        <v>5.4502298590850803E-2</v>
      </c>
      <c r="AB11" s="4956">
        <v>0.15355627622601201</v>
      </c>
      <c r="AC11" s="4956">
        <v>0.14805638065464199</v>
      </c>
      <c r="AD11" s="4966"/>
      <c r="AE11" s="4956">
        <v>0.16834704054286401</v>
      </c>
      <c r="AF11" s="4956">
        <v>3.7607832984293703E-2</v>
      </c>
      <c r="AG11" s="4956">
        <v>5.89675284883776E-2</v>
      </c>
      <c r="AH11" s="4956">
        <v>6.6269798998680796E-2</v>
      </c>
      <c r="AI11" s="4956">
        <v>6.1946650081281897E-2</v>
      </c>
      <c r="AJ11" s="4956">
        <v>9.1152713279679901E-2</v>
      </c>
      <c r="AK11" s="4956">
        <v>0.15443523862939901</v>
      </c>
      <c r="AL11" s="4956">
        <v>8.1618200142852398E-2</v>
      </c>
      <c r="AM11" s="4956">
        <v>9.5014214524244495E-2</v>
      </c>
      <c r="AN11" s="4956">
        <v>4.6582350569821497E-2</v>
      </c>
      <c r="AO11" s="4956">
        <v>0.106027511730389</v>
      </c>
      <c r="AP11" s="4968"/>
      <c r="AQ11" s="4956">
        <v>7.9023181143657598E-2</v>
      </c>
      <c r="AR11" s="4956">
        <v>0.15150691332328001</v>
      </c>
      <c r="AS11" s="4956">
        <v>0.128097395227561</v>
      </c>
      <c r="AT11" s="4956">
        <v>6.4437998183086001E-2</v>
      </c>
      <c r="AU11" s="4956">
        <v>7.4605478384725699E-2</v>
      </c>
      <c r="AV11" s="4956">
        <v>9.1194891169680506E-2</v>
      </c>
      <c r="AW11" s="4956">
        <v>0.114648918843296</v>
      </c>
      <c r="AX11" s="4956">
        <v>6.0222705648623198E-2</v>
      </c>
      <c r="AY11" s="4956">
        <v>3.5792117178193597E-2</v>
      </c>
      <c r="AZ11" s="4953">
        <v>0.105012297590281</v>
      </c>
    </row>
    <row r="12" spans="1:52" ht="17" x14ac:dyDescent="0.2">
      <c r="A12" s="5020" t="s">
        <v>239</v>
      </c>
      <c r="B12" s="4955">
        <v>2.9220630563697701E-2</v>
      </c>
      <c r="C12" s="4956">
        <v>2.8539052329520399E-2</v>
      </c>
      <c r="D12" s="4956">
        <v>2.97946596439203E-2</v>
      </c>
      <c r="E12" s="4956">
        <v>4.6125211410734897E-2</v>
      </c>
      <c r="F12" s="4956">
        <v>4.5693996356353399E-2</v>
      </c>
      <c r="G12" s="4956">
        <v>1.46668444561916E-2</v>
      </c>
      <c r="H12" s="4956">
        <v>1.9697311778627501E-2</v>
      </c>
      <c r="I12" s="4956">
        <v>1.5781134486774699E-2</v>
      </c>
      <c r="J12" s="4956">
        <v>2.3575579514692399E-2</v>
      </c>
      <c r="K12" s="4956">
        <v>3.62439544228172E-2</v>
      </c>
      <c r="L12" s="4956">
        <v>3.1916131914032003E-2</v>
      </c>
      <c r="M12" s="4956">
        <v>1.92929792343551E-2</v>
      </c>
      <c r="N12" s="4956">
        <v>2.4452986053228098E-2</v>
      </c>
      <c r="O12" s="4956">
        <v>4.1783821398279297E-2</v>
      </c>
      <c r="P12" s="4956">
        <v>3.1344105945961903E-2</v>
      </c>
      <c r="Q12" s="4956">
        <v>3.1326857092599102E-2</v>
      </c>
      <c r="R12" s="4956">
        <v>1.27821725633443E-2</v>
      </c>
      <c r="S12" s="4956">
        <v>6.4087960735617705E-2</v>
      </c>
      <c r="T12" s="4956">
        <v>1.7408622845283401E-2</v>
      </c>
      <c r="U12" s="4956">
        <v>5.4670224246836902E-2</v>
      </c>
      <c r="V12" s="4958"/>
      <c r="W12" s="4960"/>
      <c r="X12" s="4962"/>
      <c r="Y12" s="4964"/>
      <c r="Z12" s="4956">
        <v>6.9196434371879001E-3</v>
      </c>
      <c r="AA12" s="4956">
        <v>2.2327225753815801E-2</v>
      </c>
      <c r="AB12" s="4956">
        <v>5.1964524415617601E-2</v>
      </c>
      <c r="AC12" s="4956">
        <v>7.8669762433821705E-2</v>
      </c>
      <c r="AD12" s="4966"/>
      <c r="AE12" s="4956">
        <v>7.8183518635793606E-2</v>
      </c>
      <c r="AF12" s="4956">
        <v>3.50077716221084E-2</v>
      </c>
      <c r="AG12" s="4956">
        <v>2.57460636983931E-2</v>
      </c>
      <c r="AH12" s="4956">
        <v>4.4709751254380398E-2</v>
      </c>
      <c r="AI12" s="4956">
        <v>1.1142809914603501E-2</v>
      </c>
      <c r="AJ12" s="4956">
        <v>2.8042227654287301E-2</v>
      </c>
      <c r="AK12" s="4956">
        <v>4.0602614072827697E-2</v>
      </c>
      <c r="AL12" s="4956">
        <v>2.5104626317240902E-2</v>
      </c>
      <c r="AM12" s="4956">
        <v>3.4576989580488701E-2</v>
      </c>
      <c r="AN12" s="4956">
        <v>1.55039875776133E-2</v>
      </c>
      <c r="AO12" s="4956">
        <v>3.0624665824829599E-2</v>
      </c>
      <c r="AP12" s="4968"/>
      <c r="AQ12" s="4956">
        <v>2.1526888584809702E-2</v>
      </c>
      <c r="AR12" s="4956">
        <v>8.5505738093721001E-2</v>
      </c>
      <c r="AS12" s="4956">
        <v>5.7710455515223399E-2</v>
      </c>
      <c r="AT12" s="4956">
        <v>5.2595347094498902E-2</v>
      </c>
      <c r="AU12" s="4956">
        <v>2.8578468662553001E-2</v>
      </c>
      <c r="AV12" s="4956">
        <v>4.0944768003921203E-2</v>
      </c>
      <c r="AW12" s="4956">
        <v>3.2579185243924599E-2</v>
      </c>
      <c r="AX12" s="4956">
        <v>2.6499048124660401E-2</v>
      </c>
      <c r="AY12" s="4956">
        <v>1.03173516410836E-2</v>
      </c>
      <c r="AZ12" s="4953">
        <v>1.07047957434245E-2</v>
      </c>
    </row>
    <row r="13" spans="1:52" ht="17" x14ac:dyDescent="0.2">
      <c r="A13" s="5020" t="s">
        <v>240</v>
      </c>
      <c r="B13" s="4955">
        <v>4.82612902575765E-2</v>
      </c>
      <c r="C13" s="4956">
        <v>5.5839726825613702E-2</v>
      </c>
      <c r="D13" s="4956">
        <v>4.1878687711699003E-2</v>
      </c>
      <c r="E13" s="4956">
        <v>2.7355514399637699E-2</v>
      </c>
      <c r="F13" s="4956">
        <v>1.7609538161394898E-2</v>
      </c>
      <c r="G13" s="4956">
        <v>3.7737013682011801E-2</v>
      </c>
      <c r="H13" s="4956">
        <v>7.5883739846618101E-2</v>
      </c>
      <c r="I13" s="4956">
        <v>8.5678774147455103E-2</v>
      </c>
      <c r="J13" s="4956">
        <v>7.5504583624845703E-2</v>
      </c>
      <c r="K13" s="4956">
        <v>3.97836135867803E-2</v>
      </c>
      <c r="L13" s="4956">
        <v>3.4891199777258797E-2</v>
      </c>
      <c r="M13" s="4956">
        <v>4.6190218329644803E-2</v>
      </c>
      <c r="N13" s="4956">
        <v>4.2793813940401E-2</v>
      </c>
      <c r="O13" s="4956">
        <v>8.0524290495291195E-2</v>
      </c>
      <c r="P13" s="4956">
        <v>2.8998436629500801E-2</v>
      </c>
      <c r="Q13" s="4956">
        <v>2.8313978619181401E-2</v>
      </c>
      <c r="R13" s="4956">
        <v>4.4463192178726699E-2</v>
      </c>
      <c r="S13" s="4956">
        <v>3.7294317427658097E-2</v>
      </c>
      <c r="T13" s="4956">
        <v>1.2507251324086499E-2</v>
      </c>
      <c r="U13" s="4956">
        <v>0.122250368268065</v>
      </c>
      <c r="V13" s="4958"/>
      <c r="W13" s="4960"/>
      <c r="X13" s="4962"/>
      <c r="Y13" s="4964"/>
      <c r="Z13" s="4956">
        <v>4.4155657978963397E-2</v>
      </c>
      <c r="AA13" s="4956">
        <v>4.0928314759972703E-2</v>
      </c>
      <c r="AB13" s="4956">
        <v>4.8825423393892897E-2</v>
      </c>
      <c r="AC13" s="4956">
        <v>0.13152090993936599</v>
      </c>
      <c r="AD13" s="4966"/>
      <c r="AE13" s="4956">
        <v>0</v>
      </c>
      <c r="AF13" s="4956">
        <v>5.2425971498831297E-2</v>
      </c>
      <c r="AG13" s="4956">
        <v>5.4751661358996402E-2</v>
      </c>
      <c r="AH13" s="4956">
        <v>6.6552495513729201E-2</v>
      </c>
      <c r="AI13" s="4956">
        <v>4.9118742872228699E-2</v>
      </c>
      <c r="AJ13" s="4956">
        <v>4.4113475307948402E-2</v>
      </c>
      <c r="AK13" s="4956">
        <v>7.9496591008592896E-2</v>
      </c>
      <c r="AL13" s="4956">
        <v>5.85605816058722E-2</v>
      </c>
      <c r="AM13" s="4956">
        <v>4.6398159660273899E-2</v>
      </c>
      <c r="AN13" s="4956">
        <v>1.8361093869646E-2</v>
      </c>
      <c r="AO13" s="4956">
        <v>5.38941167588654E-2</v>
      </c>
      <c r="AP13" s="4968"/>
      <c r="AQ13" s="4956">
        <v>3.7918023809518003E-2</v>
      </c>
      <c r="AR13" s="4956">
        <v>0.27794745449525299</v>
      </c>
      <c r="AS13" s="4956">
        <v>3.3398214730233598E-2</v>
      </c>
      <c r="AT13" s="4956">
        <v>3.1040681327863799E-2</v>
      </c>
      <c r="AU13" s="4956">
        <v>6.7178050575944406E-2</v>
      </c>
      <c r="AV13" s="4956">
        <v>3.0093374962774099E-2</v>
      </c>
      <c r="AW13" s="4956">
        <v>4.06030944651277E-2</v>
      </c>
      <c r="AX13" s="4956">
        <v>3.3766688925480001E-2</v>
      </c>
      <c r="AY13" s="4956">
        <v>6.2459893622448297E-2</v>
      </c>
      <c r="AZ13" s="4953">
        <v>7.8638052963902999E-2</v>
      </c>
    </row>
    <row r="14" spans="1:52" ht="17" x14ac:dyDescent="0.2">
      <c r="A14" s="5020" t="s">
        <v>36</v>
      </c>
      <c r="B14" s="4955">
        <v>6.4119829500237993E-2</v>
      </c>
      <c r="C14" s="4956">
        <v>5.2341804421568203E-2</v>
      </c>
      <c r="D14" s="4956">
        <v>7.40393494668736E-2</v>
      </c>
      <c r="E14" s="4956">
        <v>3.6599522871738302E-2</v>
      </c>
      <c r="F14" s="4956">
        <v>9.4967962032269398E-2</v>
      </c>
      <c r="G14" s="4956">
        <v>5.7370754071584498E-2</v>
      </c>
      <c r="H14" s="4956">
        <v>6.02747568635092E-2</v>
      </c>
      <c r="I14" s="4956">
        <v>5.5949347358524498E-2</v>
      </c>
      <c r="J14" s="4956">
        <v>0.11306511195848</v>
      </c>
      <c r="K14" s="4956">
        <v>7.3402776420773502E-2</v>
      </c>
      <c r="L14" s="4956">
        <v>3.7772940311210298E-2</v>
      </c>
      <c r="M14" s="4956">
        <v>1.51861530975813E-2</v>
      </c>
      <c r="N14" s="4956">
        <v>3.2135974389331003E-2</v>
      </c>
      <c r="O14" s="4956">
        <v>0.169028377015217</v>
      </c>
      <c r="P14" s="4956">
        <v>6.6119896037088899E-2</v>
      </c>
      <c r="Q14" s="4956">
        <v>2.9369397778256898E-2</v>
      </c>
      <c r="R14" s="4956">
        <v>6.8253953893390507E-2</v>
      </c>
      <c r="S14" s="4956">
        <v>6.2010264874845698E-2</v>
      </c>
      <c r="T14" s="4956">
        <v>5.08369651035918E-2</v>
      </c>
      <c r="U14" s="4956">
        <v>8.8044482506000901E-2</v>
      </c>
      <c r="V14" s="4958"/>
      <c r="W14" s="4960"/>
      <c r="X14" s="4962"/>
      <c r="Y14" s="4964"/>
      <c r="Z14" s="4956">
        <v>3.0717205428998799E-2</v>
      </c>
      <c r="AA14" s="4956">
        <v>6.5702504954118196E-2</v>
      </c>
      <c r="AB14" s="4956">
        <v>6.1508990945124402E-2</v>
      </c>
      <c r="AC14" s="4956">
        <v>2.34198803958536E-2</v>
      </c>
      <c r="AD14" s="4966"/>
      <c r="AE14" s="4956">
        <v>0.32634761930724399</v>
      </c>
      <c r="AF14" s="4956">
        <v>9.7098747971869195E-2</v>
      </c>
      <c r="AG14" s="4956">
        <v>5.6613526462678601E-2</v>
      </c>
      <c r="AH14" s="4956">
        <v>2.98920836781685E-2</v>
      </c>
      <c r="AI14" s="4956">
        <v>3.3672215873212202E-2</v>
      </c>
      <c r="AJ14" s="4956">
        <v>6.0161420753149501E-2</v>
      </c>
      <c r="AK14" s="4956">
        <v>0.17169200040704399</v>
      </c>
      <c r="AL14" s="4956">
        <v>7.3858233189330297E-2</v>
      </c>
      <c r="AM14" s="4956">
        <v>5.2733301708225502E-2</v>
      </c>
      <c r="AN14" s="4956">
        <v>8.1848789862445107E-2</v>
      </c>
      <c r="AO14" s="4956">
        <v>5.8535596571841098E-2</v>
      </c>
      <c r="AP14" s="4968"/>
      <c r="AQ14" s="4956">
        <v>6.68465254904336E-2</v>
      </c>
      <c r="AR14" s="4956">
        <v>3.5102549398579798E-2</v>
      </c>
      <c r="AS14" s="4956">
        <v>7.9735908337212599E-2</v>
      </c>
      <c r="AT14" s="4956">
        <v>0</v>
      </c>
      <c r="AU14" s="4956">
        <v>0.13628001233859399</v>
      </c>
      <c r="AV14" s="4956">
        <v>6.8105517273589697E-2</v>
      </c>
      <c r="AW14" s="4956">
        <v>3.12556128876176E-2</v>
      </c>
      <c r="AX14" s="4956">
        <v>2.3820213767559901E-2</v>
      </c>
      <c r="AY14" s="4956">
        <v>2.4981630495972101E-2</v>
      </c>
      <c r="AZ14" s="4953">
        <v>5.0376403832337199E-2</v>
      </c>
    </row>
    <row r="15" spans="1:52" ht="17" x14ac:dyDescent="0.2">
      <c r="A15" s="5021" t="s">
        <v>68</v>
      </c>
      <c r="B15" s="5019">
        <v>1515</v>
      </c>
      <c r="C15" s="4969">
        <v>658</v>
      </c>
      <c r="D15" s="4970">
        <v>857</v>
      </c>
      <c r="E15" s="4971">
        <v>254</v>
      </c>
      <c r="F15" s="4972">
        <v>373</v>
      </c>
      <c r="G15" s="4973">
        <v>240</v>
      </c>
      <c r="H15" s="4974">
        <v>296</v>
      </c>
      <c r="I15" s="4975">
        <v>352</v>
      </c>
      <c r="J15" s="4976">
        <v>240</v>
      </c>
      <c r="K15" s="4977">
        <v>573</v>
      </c>
      <c r="L15" s="4978">
        <v>426</v>
      </c>
      <c r="M15" s="4979">
        <v>276</v>
      </c>
      <c r="N15" s="4980">
        <v>1038</v>
      </c>
      <c r="O15" s="4981">
        <v>235</v>
      </c>
      <c r="P15" s="4982">
        <v>148</v>
      </c>
      <c r="Q15" s="4983">
        <v>93</v>
      </c>
      <c r="R15" s="4984">
        <v>869</v>
      </c>
      <c r="S15" s="4985">
        <v>260</v>
      </c>
      <c r="T15" s="4986">
        <v>256</v>
      </c>
      <c r="U15" s="4987">
        <v>89</v>
      </c>
      <c r="V15" s="4988">
        <v>18</v>
      </c>
      <c r="W15" s="4989">
        <v>9</v>
      </c>
      <c r="X15" s="4990">
        <v>6</v>
      </c>
      <c r="Y15" s="4991">
        <v>8</v>
      </c>
      <c r="Z15" s="4992">
        <v>472</v>
      </c>
      <c r="AA15" s="4993">
        <v>509</v>
      </c>
      <c r="AB15" s="4994">
        <v>421</v>
      </c>
      <c r="AC15" s="4995">
        <v>51</v>
      </c>
      <c r="AD15" s="4996">
        <v>20</v>
      </c>
      <c r="AE15" s="4997">
        <v>42</v>
      </c>
      <c r="AF15" s="4998">
        <v>113</v>
      </c>
      <c r="AG15" s="4999">
        <v>169</v>
      </c>
      <c r="AH15" s="5000">
        <v>79</v>
      </c>
      <c r="AI15" s="5001">
        <v>80</v>
      </c>
      <c r="AJ15" s="5002">
        <v>1064</v>
      </c>
      <c r="AK15" s="5003">
        <v>44</v>
      </c>
      <c r="AL15" s="5004">
        <v>502</v>
      </c>
      <c r="AM15" s="5005">
        <v>610</v>
      </c>
      <c r="AN15" s="5006">
        <v>191</v>
      </c>
      <c r="AO15" s="5007">
        <v>202</v>
      </c>
      <c r="AP15" s="5008">
        <v>10</v>
      </c>
      <c r="AQ15" s="5009">
        <v>1197</v>
      </c>
      <c r="AR15" s="5010">
        <v>61</v>
      </c>
      <c r="AS15" s="5011">
        <v>141</v>
      </c>
      <c r="AT15" s="5012">
        <v>112</v>
      </c>
      <c r="AU15" s="5013">
        <v>295</v>
      </c>
      <c r="AV15" s="5014">
        <v>408</v>
      </c>
      <c r="AW15" s="5015">
        <v>336</v>
      </c>
      <c r="AX15" s="5016">
        <v>202</v>
      </c>
      <c r="AY15" s="5017">
        <v>117</v>
      </c>
      <c r="AZ15" s="5018">
        <v>157</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244</v>
      </c>
    </row>
    <row r="8" spans="1:52" ht="34" x14ac:dyDescent="0.2">
      <c r="A8" s="99" t="s">
        <v>243</v>
      </c>
    </row>
    <row r="9" spans="1:52" ht="17" x14ac:dyDescent="0.2">
      <c r="A9" s="5133" t="s">
        <v>245</v>
      </c>
      <c r="B9" s="5067">
        <v>0.13427771112461601</v>
      </c>
      <c r="C9" s="5022">
        <v>0.14150020688284201</v>
      </c>
      <c r="D9" s="5023">
        <v>0.128192509689985</v>
      </c>
      <c r="E9" s="5024">
        <v>0.156460619639891</v>
      </c>
      <c r="F9" s="5025">
        <v>0.132290522676557</v>
      </c>
      <c r="G9" s="5026">
        <v>0.13813924427628901</v>
      </c>
      <c r="H9" s="5027">
        <v>0.13432605226025199</v>
      </c>
      <c r="I9" s="5028">
        <v>0.116514578785121</v>
      </c>
      <c r="J9" s="5029">
        <v>0.22196898583035099</v>
      </c>
      <c r="K9" s="5030">
        <v>0.13560450092818499</v>
      </c>
      <c r="L9" s="5031">
        <v>8.9163876259821195E-2</v>
      </c>
      <c r="M9" s="5032">
        <v>7.3444238096825598E-2</v>
      </c>
      <c r="N9" s="5033">
        <v>0.112440359756489</v>
      </c>
      <c r="O9" s="5034">
        <v>0.17450417193555101</v>
      </c>
      <c r="P9" s="5035">
        <v>0.13012862607172901</v>
      </c>
      <c r="Q9" s="5036">
        <v>0.22810782865741899</v>
      </c>
      <c r="R9" s="5037">
        <v>0.132491519953161</v>
      </c>
      <c r="S9" s="5038">
        <v>0.109340334242279</v>
      </c>
      <c r="T9" s="5039">
        <v>0.115866298151667</v>
      </c>
      <c r="U9" s="5040">
        <v>0.190213502044314</v>
      </c>
      <c r="V9" s="5070"/>
      <c r="W9" s="5072"/>
      <c r="X9" s="5074"/>
      <c r="Y9" s="5076"/>
      <c r="Z9" s="5041">
        <v>0.12997643068186401</v>
      </c>
      <c r="AA9" s="5042">
        <v>0.117342315257178</v>
      </c>
      <c r="AB9" s="5043">
        <v>0.12688757697214001</v>
      </c>
      <c r="AC9" s="5044">
        <v>0.20079871507439601</v>
      </c>
      <c r="AD9" s="5078"/>
      <c r="AE9" s="5045">
        <v>0.245872109847802</v>
      </c>
      <c r="AF9" s="5046">
        <v>0.18194901410500999</v>
      </c>
      <c r="AG9" s="5047">
        <v>9.9966026676996306E-2</v>
      </c>
      <c r="AH9" s="5048">
        <v>0.108495371698118</v>
      </c>
      <c r="AI9" s="5049">
        <v>7.0889481066930105E-2</v>
      </c>
      <c r="AJ9" s="5050">
        <v>0.14517552564479599</v>
      </c>
      <c r="AK9" s="5051">
        <v>9.1718401396837707E-2</v>
      </c>
      <c r="AL9" s="5052">
        <v>0.15737211743198901</v>
      </c>
      <c r="AM9" s="5053">
        <v>0.125635452000353</v>
      </c>
      <c r="AN9" s="5054">
        <v>7.4517109573105006E-2</v>
      </c>
      <c r="AO9" s="5055">
        <v>0.162111503738853</v>
      </c>
      <c r="AP9" s="5080"/>
      <c r="AQ9" s="5056">
        <v>0.11889939213844999</v>
      </c>
      <c r="AR9" s="5057">
        <v>0.22377645151470099</v>
      </c>
      <c r="AS9" s="5058">
        <v>0.21275672257633299</v>
      </c>
      <c r="AT9" s="5059">
        <v>0.14487584173519699</v>
      </c>
      <c r="AU9" s="5060">
        <v>0.20652542699915899</v>
      </c>
      <c r="AV9" s="5061">
        <v>0.14162144631500201</v>
      </c>
      <c r="AW9" s="5062">
        <v>0.11056632017348</v>
      </c>
      <c r="AX9" s="5063">
        <v>0.11628899267118201</v>
      </c>
      <c r="AY9" s="5064">
        <v>6.0249220796629498E-2</v>
      </c>
      <c r="AZ9" s="5065">
        <v>9.1333505823429306E-2</v>
      </c>
    </row>
    <row r="10" spans="1:52" ht="17" x14ac:dyDescent="0.2">
      <c r="A10" s="5133" t="s">
        <v>246</v>
      </c>
      <c r="B10" s="5068">
        <v>0.26513200926483699</v>
      </c>
      <c r="C10" s="5069">
        <v>0.27483475377474498</v>
      </c>
      <c r="D10" s="5069">
        <v>0.256957112831801</v>
      </c>
      <c r="E10" s="5069">
        <v>0.31182947787927501</v>
      </c>
      <c r="F10" s="5069">
        <v>0.244434300382805</v>
      </c>
      <c r="G10" s="5069">
        <v>0.276115392918655</v>
      </c>
      <c r="H10" s="5069">
        <v>0.276593878773782</v>
      </c>
      <c r="I10" s="5069">
        <v>0.23552776635231701</v>
      </c>
      <c r="J10" s="5069">
        <v>0.28377595831459201</v>
      </c>
      <c r="K10" s="5069">
        <v>0.24896451069124201</v>
      </c>
      <c r="L10" s="5069">
        <v>0.28420122378748203</v>
      </c>
      <c r="M10" s="5069">
        <v>0.241247080464459</v>
      </c>
      <c r="N10" s="5069">
        <v>0.26946727503075202</v>
      </c>
      <c r="O10" s="5069">
        <v>0.252503863139587</v>
      </c>
      <c r="P10" s="5069">
        <v>0.25755760100813402</v>
      </c>
      <c r="Q10" s="5069">
        <v>0.27367748149530602</v>
      </c>
      <c r="R10" s="5069">
        <v>0.235120903755873</v>
      </c>
      <c r="S10" s="5069">
        <v>0.32842510373178802</v>
      </c>
      <c r="T10" s="5069">
        <v>0.28930747467158202</v>
      </c>
      <c r="U10" s="5069">
        <v>0.34560529470483897</v>
      </c>
      <c r="V10" s="5071"/>
      <c r="W10" s="5073"/>
      <c r="X10" s="5075"/>
      <c r="Y10" s="5077"/>
      <c r="Z10" s="5069">
        <v>0.20556607508053501</v>
      </c>
      <c r="AA10" s="5069">
        <v>0.27150230229712902</v>
      </c>
      <c r="AB10" s="5069">
        <v>0.31446850405217502</v>
      </c>
      <c r="AC10" s="5069">
        <v>0.34982224226166903</v>
      </c>
      <c r="AD10" s="5079"/>
      <c r="AE10" s="5069">
        <v>0.207386375550979</v>
      </c>
      <c r="AF10" s="5069">
        <v>0.26142317887445499</v>
      </c>
      <c r="AG10" s="5069">
        <v>0.26954370969636698</v>
      </c>
      <c r="AH10" s="5069">
        <v>0.34729198589521898</v>
      </c>
      <c r="AI10" s="5069">
        <v>0.26847180803815601</v>
      </c>
      <c r="AJ10" s="5069">
        <v>0.269374440337662</v>
      </c>
      <c r="AK10" s="5069">
        <v>0.17061548161800399</v>
      </c>
      <c r="AL10" s="5069">
        <v>0.281727213783251</v>
      </c>
      <c r="AM10" s="5069">
        <v>0.25355976123053697</v>
      </c>
      <c r="AN10" s="5069">
        <v>0.27052746698975499</v>
      </c>
      <c r="AO10" s="5069">
        <v>0.25765199836668701</v>
      </c>
      <c r="AP10" s="5081"/>
      <c r="AQ10" s="5069">
        <v>0.24695094957271599</v>
      </c>
      <c r="AR10" s="5069">
        <v>0.33124340703297001</v>
      </c>
      <c r="AS10" s="5069">
        <v>0.359703161758537</v>
      </c>
      <c r="AT10" s="5069">
        <v>0.321199757943051</v>
      </c>
      <c r="AU10" s="5069">
        <v>0.24578511503700801</v>
      </c>
      <c r="AV10" s="5069">
        <v>0.26952387329739702</v>
      </c>
      <c r="AW10" s="5069">
        <v>0.29789465721528702</v>
      </c>
      <c r="AX10" s="5069">
        <v>0.18958857832544601</v>
      </c>
      <c r="AY10" s="5069">
        <v>0.29331602855288802</v>
      </c>
      <c r="AZ10" s="5066">
        <v>0.298186902461887</v>
      </c>
    </row>
    <row r="11" spans="1:52" ht="17" x14ac:dyDescent="0.2">
      <c r="A11" s="5133" t="s">
        <v>247</v>
      </c>
      <c r="B11" s="5068">
        <v>0.22334722600887499</v>
      </c>
      <c r="C11" s="5069">
        <v>0.19375589442733901</v>
      </c>
      <c r="D11" s="5069">
        <v>0.24827894205557599</v>
      </c>
      <c r="E11" s="5069">
        <v>0.217357760607304</v>
      </c>
      <c r="F11" s="5069">
        <v>0.264991148872115</v>
      </c>
      <c r="G11" s="5069">
        <v>0.24151114801992399</v>
      </c>
      <c r="H11" s="5069">
        <v>0.19683185452058999</v>
      </c>
      <c r="I11" s="5069">
        <v>0.186430026236168</v>
      </c>
      <c r="J11" s="5069">
        <v>0.16836345008463499</v>
      </c>
      <c r="K11" s="5069">
        <v>0.237832045648246</v>
      </c>
      <c r="L11" s="5069">
        <v>0.25730210698454797</v>
      </c>
      <c r="M11" s="5069">
        <v>0.22262166937620501</v>
      </c>
      <c r="N11" s="5069">
        <v>0.22098896310879901</v>
      </c>
      <c r="O11" s="5069">
        <v>0.227466188755999</v>
      </c>
      <c r="P11" s="5069">
        <v>0.23404788139837701</v>
      </c>
      <c r="Q11" s="5069">
        <v>0.21578387933040999</v>
      </c>
      <c r="R11" s="5069">
        <v>0.23898930734095999</v>
      </c>
      <c r="S11" s="5069">
        <v>0.224934648409571</v>
      </c>
      <c r="T11" s="5069">
        <v>0.200428247748073</v>
      </c>
      <c r="U11" s="5069">
        <v>0.15960804780549601</v>
      </c>
      <c r="V11" s="5071"/>
      <c r="W11" s="5073"/>
      <c r="X11" s="5075"/>
      <c r="Y11" s="5077"/>
      <c r="Z11" s="5069">
        <v>0.249692065689188</v>
      </c>
      <c r="AA11" s="5069">
        <v>0.19563313916449401</v>
      </c>
      <c r="AB11" s="5069">
        <v>0.24161219263505901</v>
      </c>
      <c r="AC11" s="5069">
        <v>8.9450270428634099E-2</v>
      </c>
      <c r="AD11" s="5079"/>
      <c r="AE11" s="5069">
        <v>0.25731948213169797</v>
      </c>
      <c r="AF11" s="5069">
        <v>0.20847387822831001</v>
      </c>
      <c r="AG11" s="5069">
        <v>0.225921962959553</v>
      </c>
      <c r="AH11" s="5069">
        <v>0.25212432091380599</v>
      </c>
      <c r="AI11" s="5069">
        <v>0.186525265127885</v>
      </c>
      <c r="AJ11" s="5069">
        <v>0.21726798643637299</v>
      </c>
      <c r="AK11" s="5069">
        <v>0.35447182073916</v>
      </c>
      <c r="AL11" s="5069">
        <v>0.22500069611804799</v>
      </c>
      <c r="AM11" s="5069">
        <v>0.213945143403758</v>
      </c>
      <c r="AN11" s="5069">
        <v>0.26508285397221898</v>
      </c>
      <c r="AO11" s="5069">
        <v>0.20055461987550699</v>
      </c>
      <c r="AP11" s="5081"/>
      <c r="AQ11" s="5069">
        <v>0.23653949224915</v>
      </c>
      <c r="AR11" s="5069">
        <v>0.14787644514297399</v>
      </c>
      <c r="AS11" s="5069">
        <v>0.16254549261683199</v>
      </c>
      <c r="AT11" s="5069">
        <v>0.20917407730656601</v>
      </c>
      <c r="AU11" s="5069">
        <v>0.182420215023887</v>
      </c>
      <c r="AV11" s="5069">
        <v>0.23266964065748999</v>
      </c>
      <c r="AW11" s="5069">
        <v>0.24035489413938199</v>
      </c>
      <c r="AX11" s="5069">
        <v>0.21547274401396899</v>
      </c>
      <c r="AY11" s="5069">
        <v>0.213420496399819</v>
      </c>
      <c r="AZ11" s="5066">
        <v>0.26509776222429099</v>
      </c>
    </row>
    <row r="12" spans="1:52" ht="17" x14ac:dyDescent="0.2">
      <c r="A12" s="5133" t="s">
        <v>248</v>
      </c>
      <c r="B12" s="5068">
        <v>0.21552835977354601</v>
      </c>
      <c r="C12" s="5069">
        <v>0.240266537913881</v>
      </c>
      <c r="D12" s="5069">
        <v>0.19468559265412499</v>
      </c>
      <c r="E12" s="5069">
        <v>0.180243900380891</v>
      </c>
      <c r="F12" s="5069">
        <v>0.186284797359206</v>
      </c>
      <c r="G12" s="5069">
        <v>0.18492641786834799</v>
      </c>
      <c r="H12" s="5069">
        <v>0.233594976021892</v>
      </c>
      <c r="I12" s="5069">
        <v>0.28649101028167401</v>
      </c>
      <c r="J12" s="5069">
        <v>0.163782922541715</v>
      </c>
      <c r="K12" s="5069">
        <v>0.21084969356501401</v>
      </c>
      <c r="L12" s="5069">
        <v>0.225837904410709</v>
      </c>
      <c r="M12" s="5069">
        <v>0.28386180767051</v>
      </c>
      <c r="N12" s="5069">
        <v>0.25479569310739097</v>
      </c>
      <c r="O12" s="5069">
        <v>0.139006034281456</v>
      </c>
      <c r="P12" s="5069">
        <v>0.17831548199840999</v>
      </c>
      <c r="Q12" s="5069">
        <v>0.140317119134728</v>
      </c>
      <c r="R12" s="5069">
        <v>0.20934887990649501</v>
      </c>
      <c r="S12" s="5069">
        <v>0.22534363621737399</v>
      </c>
      <c r="T12" s="5069">
        <v>0.257242141523848</v>
      </c>
      <c r="U12" s="5069">
        <v>0.14659691233380001</v>
      </c>
      <c r="V12" s="5071"/>
      <c r="W12" s="5073"/>
      <c r="X12" s="5075"/>
      <c r="Y12" s="5077"/>
      <c r="Z12" s="5069">
        <v>0.23184573487158999</v>
      </c>
      <c r="AA12" s="5069">
        <v>0.24098834291257201</v>
      </c>
      <c r="AB12" s="5069">
        <v>0.19605081699931501</v>
      </c>
      <c r="AC12" s="5069">
        <v>0.24693261412961001</v>
      </c>
      <c r="AD12" s="5079"/>
      <c r="AE12" s="5069">
        <v>2.3498672616476299E-2</v>
      </c>
      <c r="AF12" s="5069">
        <v>0.20961267193619801</v>
      </c>
      <c r="AG12" s="5069">
        <v>0.23248548196079999</v>
      </c>
      <c r="AH12" s="5069">
        <v>0.20526088654719701</v>
      </c>
      <c r="AI12" s="5069">
        <v>0.27944593290278202</v>
      </c>
      <c r="AJ12" s="5069">
        <v>0.21191388914960399</v>
      </c>
      <c r="AK12" s="5069">
        <v>0.114778349015423</v>
      </c>
      <c r="AL12" s="5069">
        <v>0.17269694316096701</v>
      </c>
      <c r="AM12" s="5069">
        <v>0.23442620673751099</v>
      </c>
      <c r="AN12" s="5069">
        <v>0.26345633212353797</v>
      </c>
      <c r="AO12" s="5069">
        <v>0.21886289418480301</v>
      </c>
      <c r="AP12" s="5081"/>
      <c r="AQ12" s="5069">
        <v>0.23032293021911199</v>
      </c>
      <c r="AR12" s="5069">
        <v>0.21232575097876799</v>
      </c>
      <c r="AS12" s="5069">
        <v>0.100622838905695</v>
      </c>
      <c r="AT12" s="5069">
        <v>0.19400834709895901</v>
      </c>
      <c r="AU12" s="5069">
        <v>0.14513356024296301</v>
      </c>
      <c r="AV12" s="5069">
        <v>0.22741360243502801</v>
      </c>
      <c r="AW12" s="5069">
        <v>0.21443678559611701</v>
      </c>
      <c r="AX12" s="5069">
        <v>0.28323942464423901</v>
      </c>
      <c r="AY12" s="5069">
        <v>0.28538240221008798</v>
      </c>
      <c r="AZ12" s="5066">
        <v>0.199608812607137</v>
      </c>
    </row>
    <row r="13" spans="1:52" ht="17" x14ac:dyDescent="0.2">
      <c r="A13" s="5133" t="s">
        <v>249</v>
      </c>
      <c r="B13" s="5068">
        <v>0.101200199534486</v>
      </c>
      <c r="C13" s="5069">
        <v>0.113395779590025</v>
      </c>
      <c r="D13" s="5069">
        <v>9.0925003295623405E-2</v>
      </c>
      <c r="E13" s="5069">
        <v>8.0656535560199805E-2</v>
      </c>
      <c r="F13" s="5069">
        <v>8.3299158040083296E-2</v>
      </c>
      <c r="G13" s="5069">
        <v>0.108581509209782</v>
      </c>
      <c r="H13" s="5069">
        <v>0.11342249944418201</v>
      </c>
      <c r="I13" s="5069">
        <v>0.122209421569741</v>
      </c>
      <c r="J13" s="5069">
        <v>7.4597356853081997E-2</v>
      </c>
      <c r="K13" s="5069">
        <v>9.9838373776269196E-2</v>
      </c>
      <c r="L13" s="5069">
        <v>0.105631134552224</v>
      </c>
      <c r="M13" s="5069">
        <v>0.13558685851112001</v>
      </c>
      <c r="N13" s="5069">
        <v>0.100730589345035</v>
      </c>
      <c r="O13" s="5069">
        <v>0.101684788225942</v>
      </c>
      <c r="P13" s="5069">
        <v>0.115352890036519</v>
      </c>
      <c r="Q13" s="5069">
        <v>8.0209710928843894E-2</v>
      </c>
      <c r="R13" s="5069">
        <v>0.123350595345114</v>
      </c>
      <c r="S13" s="5069">
        <v>4.5857006134065299E-2</v>
      </c>
      <c r="T13" s="5069">
        <v>7.1862940595404406E-2</v>
      </c>
      <c r="U13" s="5069">
        <v>0.102511976443669</v>
      </c>
      <c r="V13" s="5071"/>
      <c r="W13" s="5073"/>
      <c r="X13" s="5075"/>
      <c r="Y13" s="5077"/>
      <c r="Z13" s="5069">
        <v>0.14231437537842101</v>
      </c>
      <c r="AA13" s="5069">
        <v>9.3967514403643898E-2</v>
      </c>
      <c r="AB13" s="5069">
        <v>7.7221020528946305E-2</v>
      </c>
      <c r="AC13" s="5069">
        <v>7.4255152481024295E-2</v>
      </c>
      <c r="AD13" s="5079"/>
      <c r="AE13" s="5069">
        <v>5.8430038710110301E-2</v>
      </c>
      <c r="AF13" s="5069">
        <v>6.2321314882909699E-2</v>
      </c>
      <c r="AG13" s="5069">
        <v>0.15399948563754001</v>
      </c>
      <c r="AH13" s="5069">
        <v>7.3573475145923301E-2</v>
      </c>
      <c r="AI13" s="5069">
        <v>0.13081325116562501</v>
      </c>
      <c r="AJ13" s="5069">
        <v>9.2607414950859099E-2</v>
      </c>
      <c r="AK13" s="5069">
        <v>0.12520613056552499</v>
      </c>
      <c r="AL13" s="5069">
        <v>9.91207697569194E-2</v>
      </c>
      <c r="AM13" s="5069">
        <v>0.105314543405867</v>
      </c>
      <c r="AN13" s="5069">
        <v>8.0041601218014999E-2</v>
      </c>
      <c r="AO13" s="5069">
        <v>0.117332026960053</v>
      </c>
      <c r="AP13" s="5081"/>
      <c r="AQ13" s="5069">
        <v>0.10765047218967</v>
      </c>
      <c r="AR13" s="5069">
        <v>8.4777945330586399E-2</v>
      </c>
      <c r="AS13" s="5069">
        <v>6.26090730773151E-2</v>
      </c>
      <c r="AT13" s="5069">
        <v>9.1169827928435601E-2</v>
      </c>
      <c r="AU13" s="5069">
        <v>0.11201308975279201</v>
      </c>
      <c r="AV13" s="5069">
        <v>8.1334168196221399E-2</v>
      </c>
      <c r="AW13" s="5069">
        <v>9.7612493434833594E-2</v>
      </c>
      <c r="AX13" s="5069">
        <v>0.15623302074217199</v>
      </c>
      <c r="AY13" s="5069">
        <v>0.122257031028761</v>
      </c>
      <c r="AZ13" s="5066">
        <v>5.4793304614361903E-2</v>
      </c>
    </row>
    <row r="14" spans="1:52" ht="17" x14ac:dyDescent="0.2">
      <c r="A14" s="5133" t="s">
        <v>180</v>
      </c>
      <c r="B14" s="5068">
        <v>6.05144942936401E-2</v>
      </c>
      <c r="C14" s="5069">
        <v>3.6246827411167498E-2</v>
      </c>
      <c r="D14" s="5069">
        <v>8.0960839472890095E-2</v>
      </c>
      <c r="E14" s="5069">
        <v>5.3451705932439399E-2</v>
      </c>
      <c r="F14" s="5069">
        <v>8.8700072669234506E-2</v>
      </c>
      <c r="G14" s="5069">
        <v>5.0726287707001501E-2</v>
      </c>
      <c r="H14" s="5069">
        <v>4.5230738979302298E-2</v>
      </c>
      <c r="I14" s="5069">
        <v>5.2827196774979997E-2</v>
      </c>
      <c r="J14" s="5069">
        <v>8.7511326375625004E-2</v>
      </c>
      <c r="K14" s="5069">
        <v>6.6910875391043206E-2</v>
      </c>
      <c r="L14" s="5069">
        <v>3.7863754005215501E-2</v>
      </c>
      <c r="M14" s="5069">
        <v>4.3238345880880998E-2</v>
      </c>
      <c r="N14" s="5069">
        <v>4.1577119651533698E-2</v>
      </c>
      <c r="O14" s="5069">
        <v>0.104834953661465</v>
      </c>
      <c r="P14" s="5069">
        <v>8.4597519486831294E-2</v>
      </c>
      <c r="Q14" s="5069">
        <v>6.19039804532939E-2</v>
      </c>
      <c r="R14" s="5069">
        <v>6.0698793698397098E-2</v>
      </c>
      <c r="S14" s="5069">
        <v>6.6099271264922599E-2</v>
      </c>
      <c r="T14" s="5069">
        <v>6.5292897309426806E-2</v>
      </c>
      <c r="U14" s="5069">
        <v>5.5464266667882199E-2</v>
      </c>
      <c r="V14" s="5071"/>
      <c r="W14" s="5073"/>
      <c r="X14" s="5075"/>
      <c r="Y14" s="5077"/>
      <c r="Z14" s="5069">
        <v>4.0605318298400903E-2</v>
      </c>
      <c r="AA14" s="5069">
        <v>8.0566385964982001E-2</v>
      </c>
      <c r="AB14" s="5069">
        <v>4.3759888812364298E-2</v>
      </c>
      <c r="AC14" s="5069">
        <v>3.87410056246663E-2</v>
      </c>
      <c r="AD14" s="5079"/>
      <c r="AE14" s="5069">
        <v>0.20749332114293401</v>
      </c>
      <c r="AF14" s="5069">
        <v>7.6219941973116698E-2</v>
      </c>
      <c r="AG14" s="5069">
        <v>1.8083333068743601E-2</v>
      </c>
      <c r="AH14" s="5069">
        <v>1.32539597997362E-2</v>
      </c>
      <c r="AI14" s="5069">
        <v>6.3854261698621406E-2</v>
      </c>
      <c r="AJ14" s="5069">
        <v>6.3660743480706494E-2</v>
      </c>
      <c r="AK14" s="5069">
        <v>0.14320981666505</v>
      </c>
      <c r="AL14" s="5069">
        <v>6.4082259748825504E-2</v>
      </c>
      <c r="AM14" s="5069">
        <v>6.7118893221973605E-2</v>
      </c>
      <c r="AN14" s="5069">
        <v>4.6374636123366897E-2</v>
      </c>
      <c r="AO14" s="5069">
        <v>4.3486956874096698E-2</v>
      </c>
      <c r="AP14" s="5081"/>
      <c r="AQ14" s="5069">
        <v>5.96367636309027E-2</v>
      </c>
      <c r="AR14" s="5069">
        <v>0</v>
      </c>
      <c r="AS14" s="5069">
        <v>0.101762711065288</v>
      </c>
      <c r="AT14" s="5069">
        <v>3.9572147987790102E-2</v>
      </c>
      <c r="AU14" s="5069">
        <v>0.10812259294419101</v>
      </c>
      <c r="AV14" s="5069">
        <v>4.7437269098862797E-2</v>
      </c>
      <c r="AW14" s="5069">
        <v>3.9134849440900003E-2</v>
      </c>
      <c r="AX14" s="5069">
        <v>3.9177239602991298E-2</v>
      </c>
      <c r="AY14" s="5069">
        <v>2.5374821011814801E-2</v>
      </c>
      <c r="AZ14" s="5066">
        <v>9.0979712268893204E-2</v>
      </c>
    </row>
    <row r="15" spans="1:52" ht="17" x14ac:dyDescent="0.2">
      <c r="A15" s="5134" t="s">
        <v>68</v>
      </c>
      <c r="B15" s="5132">
        <v>1514</v>
      </c>
      <c r="C15" s="5082">
        <v>658</v>
      </c>
      <c r="D15" s="5083">
        <v>856</v>
      </c>
      <c r="E15" s="5084">
        <v>254</v>
      </c>
      <c r="F15" s="5085">
        <v>371</v>
      </c>
      <c r="G15" s="5086">
        <v>241</v>
      </c>
      <c r="H15" s="5087">
        <v>297</v>
      </c>
      <c r="I15" s="5088">
        <v>351</v>
      </c>
      <c r="J15" s="5089">
        <v>241</v>
      </c>
      <c r="K15" s="5090">
        <v>570</v>
      </c>
      <c r="L15" s="5091">
        <v>427</v>
      </c>
      <c r="M15" s="5092">
        <v>276</v>
      </c>
      <c r="N15" s="5093">
        <v>1040</v>
      </c>
      <c r="O15" s="5094">
        <v>233</v>
      </c>
      <c r="P15" s="5095">
        <v>147</v>
      </c>
      <c r="Q15" s="5096">
        <v>93</v>
      </c>
      <c r="R15" s="5097">
        <v>867</v>
      </c>
      <c r="S15" s="5098">
        <v>262</v>
      </c>
      <c r="T15" s="5099">
        <v>256</v>
      </c>
      <c r="U15" s="5100">
        <v>88</v>
      </c>
      <c r="V15" s="5101">
        <v>18</v>
      </c>
      <c r="W15" s="5102">
        <v>9</v>
      </c>
      <c r="X15" s="5103">
        <v>6</v>
      </c>
      <c r="Y15" s="5104">
        <v>8</v>
      </c>
      <c r="Z15" s="5105">
        <v>472</v>
      </c>
      <c r="AA15" s="5106">
        <v>511</v>
      </c>
      <c r="AB15" s="5107">
        <v>418</v>
      </c>
      <c r="AC15" s="5108">
        <v>51</v>
      </c>
      <c r="AD15" s="5109">
        <v>20</v>
      </c>
      <c r="AE15" s="5110">
        <v>42</v>
      </c>
      <c r="AF15" s="5111">
        <v>113</v>
      </c>
      <c r="AG15" s="5112">
        <v>169</v>
      </c>
      <c r="AH15" s="5113">
        <v>79</v>
      </c>
      <c r="AI15" s="5114">
        <v>79</v>
      </c>
      <c r="AJ15" s="5115">
        <v>1065</v>
      </c>
      <c r="AK15" s="5116">
        <v>43</v>
      </c>
      <c r="AL15" s="5117">
        <v>503</v>
      </c>
      <c r="AM15" s="5118">
        <v>610</v>
      </c>
      <c r="AN15" s="5119">
        <v>190</v>
      </c>
      <c r="AO15" s="5120">
        <v>201</v>
      </c>
      <c r="AP15" s="5121">
        <v>10</v>
      </c>
      <c r="AQ15" s="5122">
        <v>1194</v>
      </c>
      <c r="AR15" s="5123">
        <v>61</v>
      </c>
      <c r="AS15" s="5124">
        <v>143</v>
      </c>
      <c r="AT15" s="5125">
        <v>112</v>
      </c>
      <c r="AU15" s="5126">
        <v>293</v>
      </c>
      <c r="AV15" s="5127">
        <v>409</v>
      </c>
      <c r="AW15" s="5128">
        <v>334</v>
      </c>
      <c r="AX15" s="5129">
        <v>202</v>
      </c>
      <c r="AY15" s="5130">
        <v>118</v>
      </c>
      <c r="AZ15" s="5131">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251</v>
      </c>
    </row>
    <row r="8" spans="1:52" ht="34" x14ac:dyDescent="0.2">
      <c r="A8" s="99" t="s">
        <v>250</v>
      </c>
    </row>
    <row r="9" spans="1:52" ht="17" x14ac:dyDescent="0.2">
      <c r="A9" s="5246" t="s">
        <v>245</v>
      </c>
      <c r="B9" s="5180">
        <v>0.38611552906097701</v>
      </c>
      <c r="C9" s="5135">
        <v>0.428443549885963</v>
      </c>
      <c r="D9" s="5136">
        <v>0.35036522730832098</v>
      </c>
      <c r="E9" s="5137">
        <v>0.42673121278222897</v>
      </c>
      <c r="F9" s="5138">
        <v>0.35856414103525902</v>
      </c>
      <c r="G9" s="5139">
        <v>0.39021941089136702</v>
      </c>
      <c r="H9" s="5140">
        <v>0.39165661578223998</v>
      </c>
      <c r="I9" s="5141">
        <v>0.38087676057098602</v>
      </c>
      <c r="J9" s="5142">
        <v>0.36698989074336802</v>
      </c>
      <c r="K9" s="5143">
        <v>0.40602375281074099</v>
      </c>
      <c r="L9" s="5144">
        <v>0.41544815093465198</v>
      </c>
      <c r="M9" s="5145">
        <v>0.33019343940523199</v>
      </c>
      <c r="N9" s="5146">
        <v>0.368518660678467</v>
      </c>
      <c r="O9" s="5147">
        <v>0.40204394218677802</v>
      </c>
      <c r="P9" s="5148">
        <v>0.44053731350609798</v>
      </c>
      <c r="Q9" s="5149">
        <v>0.41351355187069</v>
      </c>
      <c r="R9" s="5150">
        <v>0.40439406338502898</v>
      </c>
      <c r="S9" s="5151">
        <v>0.27378350561192899</v>
      </c>
      <c r="T9" s="5152">
        <v>0.45948339070934102</v>
      </c>
      <c r="U9" s="5153">
        <v>0.44797822108406699</v>
      </c>
      <c r="V9" s="5183"/>
      <c r="W9" s="5185"/>
      <c r="X9" s="5187"/>
      <c r="Y9" s="5189"/>
      <c r="Z9" s="5154">
        <v>0.53539729359204702</v>
      </c>
      <c r="AA9" s="5155">
        <v>0.37375987532909499</v>
      </c>
      <c r="AB9" s="5156">
        <v>0.27379646408609198</v>
      </c>
      <c r="AC9" s="5157">
        <v>0.169922707698835</v>
      </c>
      <c r="AD9" s="5191"/>
      <c r="AE9" s="5158">
        <v>0.30269157583675999</v>
      </c>
      <c r="AF9" s="5159">
        <v>0.45095309478246398</v>
      </c>
      <c r="AG9" s="5160">
        <v>0.41199036046648202</v>
      </c>
      <c r="AH9" s="5161">
        <v>0.48343602574842398</v>
      </c>
      <c r="AI9" s="5162">
        <v>0.38884202495514503</v>
      </c>
      <c r="AJ9" s="5163">
        <v>0.379857361744741</v>
      </c>
      <c r="AK9" s="5164">
        <v>0.328720959676637</v>
      </c>
      <c r="AL9" s="5165">
        <v>0.41501659753948</v>
      </c>
      <c r="AM9" s="5166">
        <v>0.37678958557194098</v>
      </c>
      <c r="AN9" s="5167">
        <v>0.36814225168557502</v>
      </c>
      <c r="AO9" s="5168">
        <v>0.35762348386882198</v>
      </c>
      <c r="AP9" s="5193"/>
      <c r="AQ9" s="5169">
        <v>0.39437742108240997</v>
      </c>
      <c r="AR9" s="5170">
        <v>0.26340009486792798</v>
      </c>
      <c r="AS9" s="5171">
        <v>0.32193597649365002</v>
      </c>
      <c r="AT9" s="5172">
        <v>0.51184042083414505</v>
      </c>
      <c r="AU9" s="5173">
        <v>0.44007848826602902</v>
      </c>
      <c r="AV9" s="5174">
        <v>0.39466435663503602</v>
      </c>
      <c r="AW9" s="5175">
        <v>0.35674176373330102</v>
      </c>
      <c r="AX9" s="5176">
        <v>0.36429347623215003</v>
      </c>
      <c r="AY9" s="5177">
        <v>0.38130941675373797</v>
      </c>
      <c r="AZ9" s="5178">
        <v>0.345190274674395</v>
      </c>
    </row>
    <row r="10" spans="1:52" ht="17" x14ac:dyDescent="0.2">
      <c r="A10" s="5246" t="s">
        <v>246</v>
      </c>
      <c r="B10" s="5181">
        <v>0.38593246332137698</v>
      </c>
      <c r="C10" s="5182">
        <v>0.36379775614380599</v>
      </c>
      <c r="D10" s="5182">
        <v>0.40462746595513399</v>
      </c>
      <c r="E10" s="5182">
        <v>0.384786192673787</v>
      </c>
      <c r="F10" s="5182">
        <v>0.399880720180045</v>
      </c>
      <c r="G10" s="5182">
        <v>0.33949166659416002</v>
      </c>
      <c r="H10" s="5182">
        <v>0.38811760581924698</v>
      </c>
      <c r="I10" s="5182">
        <v>0.40386860410609898</v>
      </c>
      <c r="J10" s="5182">
        <v>0.350646060161798</v>
      </c>
      <c r="K10" s="5182">
        <v>0.35269433283503498</v>
      </c>
      <c r="L10" s="5182">
        <v>0.40275715559284397</v>
      </c>
      <c r="M10" s="5182">
        <v>0.476918633350778</v>
      </c>
      <c r="N10" s="5182">
        <v>0.42420082082919103</v>
      </c>
      <c r="O10" s="5182">
        <v>0.31100325277911001</v>
      </c>
      <c r="P10" s="5182">
        <v>0.323571062183859</v>
      </c>
      <c r="Q10" s="5182">
        <v>0.36124384415266803</v>
      </c>
      <c r="R10" s="5182">
        <v>0.39457022567567601</v>
      </c>
      <c r="S10" s="5182">
        <v>0.430710398289469</v>
      </c>
      <c r="T10" s="5182">
        <v>0.36101173073121301</v>
      </c>
      <c r="U10" s="5182">
        <v>0.30638742009180697</v>
      </c>
      <c r="V10" s="5184"/>
      <c r="W10" s="5186"/>
      <c r="X10" s="5188"/>
      <c r="Y10" s="5190"/>
      <c r="Z10" s="5182">
        <v>0.35613755918451301</v>
      </c>
      <c r="AA10" s="5182">
        <v>0.432465917753379</v>
      </c>
      <c r="AB10" s="5182">
        <v>0.39124960435745898</v>
      </c>
      <c r="AC10" s="5182">
        <v>0.387597737328571</v>
      </c>
      <c r="AD10" s="5192"/>
      <c r="AE10" s="5182">
        <v>0.27192413254881997</v>
      </c>
      <c r="AF10" s="5182">
        <v>0.35220143749671801</v>
      </c>
      <c r="AG10" s="5182">
        <v>0.389907065498662</v>
      </c>
      <c r="AH10" s="5182">
        <v>0.25538032935055799</v>
      </c>
      <c r="AI10" s="5182">
        <v>0.35705423875255599</v>
      </c>
      <c r="AJ10" s="5182">
        <v>0.400172034429645</v>
      </c>
      <c r="AK10" s="5182">
        <v>0.3376901213795</v>
      </c>
      <c r="AL10" s="5182">
        <v>0.38408861980780601</v>
      </c>
      <c r="AM10" s="5182">
        <v>0.39365333868234997</v>
      </c>
      <c r="AN10" s="5182">
        <v>0.39280092400033301</v>
      </c>
      <c r="AO10" s="5182">
        <v>0.36030387073435399</v>
      </c>
      <c r="AP10" s="5194"/>
      <c r="AQ10" s="5182">
        <v>0.39719428881916302</v>
      </c>
      <c r="AR10" s="5182">
        <v>0.25647615204355401</v>
      </c>
      <c r="AS10" s="5182">
        <v>0.38111541989447001</v>
      </c>
      <c r="AT10" s="5182">
        <v>0.31432908742448701</v>
      </c>
      <c r="AU10" s="5182">
        <v>0.296701662340907</v>
      </c>
      <c r="AV10" s="5182">
        <v>0.38628257976630198</v>
      </c>
      <c r="AW10" s="5182">
        <v>0.41886786019481997</v>
      </c>
      <c r="AX10" s="5182">
        <v>0.42275241286918902</v>
      </c>
      <c r="AY10" s="5182">
        <v>0.38605254817922502</v>
      </c>
      <c r="AZ10" s="5179">
        <v>0.454097992800503</v>
      </c>
    </row>
    <row r="11" spans="1:52" ht="17" x14ac:dyDescent="0.2">
      <c r="A11" s="5246" t="s">
        <v>247</v>
      </c>
      <c r="B11" s="5181">
        <v>9.8127986239261694E-2</v>
      </c>
      <c r="C11" s="5182">
        <v>8.0177013080756601E-2</v>
      </c>
      <c r="D11" s="5182">
        <v>0.113289401648308</v>
      </c>
      <c r="E11" s="5182">
        <v>8.7255101773134794E-2</v>
      </c>
      <c r="F11" s="5182">
        <v>0.10028532133033299</v>
      </c>
      <c r="G11" s="5182">
        <v>0.110000087008176</v>
      </c>
      <c r="H11" s="5182">
        <v>8.8662362038521902E-2</v>
      </c>
      <c r="I11" s="5182">
        <v>0.10302401144022</v>
      </c>
      <c r="J11" s="5182">
        <v>0.13763135997193501</v>
      </c>
      <c r="K11" s="5182">
        <v>9.5902861414551802E-2</v>
      </c>
      <c r="L11" s="5182">
        <v>6.9994705835038806E-2</v>
      </c>
      <c r="M11" s="5182">
        <v>8.7987902660031203E-2</v>
      </c>
      <c r="N11" s="5182">
        <v>8.8474935568059507E-2</v>
      </c>
      <c r="O11" s="5182">
        <v>0.118412455945008</v>
      </c>
      <c r="P11" s="5182">
        <v>0.13696794476908999</v>
      </c>
      <c r="Q11" s="5182">
        <v>5.9319933755386203E-2</v>
      </c>
      <c r="R11" s="5182">
        <v>9.7044329499055906E-2</v>
      </c>
      <c r="S11" s="5182">
        <v>0.12465407074436501</v>
      </c>
      <c r="T11" s="5182">
        <v>6.9041396643524405E-2</v>
      </c>
      <c r="U11" s="5182">
        <v>0.119370781810952</v>
      </c>
      <c r="V11" s="5184"/>
      <c r="W11" s="5186"/>
      <c r="X11" s="5188"/>
      <c r="Y11" s="5190"/>
      <c r="Z11" s="5182">
        <v>4.1842805240721599E-2</v>
      </c>
      <c r="AA11" s="5182">
        <v>8.6231040709860901E-2</v>
      </c>
      <c r="AB11" s="5182">
        <v>0.167489023455661</v>
      </c>
      <c r="AC11" s="5182">
        <v>0.14886264654224601</v>
      </c>
      <c r="AD11" s="5192"/>
      <c r="AE11" s="5182">
        <v>9.5956717320963503E-2</v>
      </c>
      <c r="AF11" s="5182">
        <v>8.1438491780139094E-2</v>
      </c>
      <c r="AG11" s="5182">
        <v>0.102786765009382</v>
      </c>
      <c r="AH11" s="5182">
        <v>0.13074131431594699</v>
      </c>
      <c r="AI11" s="5182">
        <v>5.8426422754933399E-2</v>
      </c>
      <c r="AJ11" s="5182">
        <v>9.4174396255144704E-2</v>
      </c>
      <c r="AK11" s="5182">
        <v>0.16099526929967201</v>
      </c>
      <c r="AL11" s="5182">
        <v>0.102553247397848</v>
      </c>
      <c r="AM11" s="5182">
        <v>8.9404391811666095E-2</v>
      </c>
      <c r="AN11" s="5182">
        <v>9.5193150623572295E-2</v>
      </c>
      <c r="AO11" s="5182">
        <v>0.112880825956249</v>
      </c>
      <c r="AP11" s="5194"/>
      <c r="AQ11" s="5182">
        <v>9.5916619218777602E-2</v>
      </c>
      <c r="AR11" s="5182">
        <v>7.1118379599147602E-2</v>
      </c>
      <c r="AS11" s="5182">
        <v>0.143579590664805</v>
      </c>
      <c r="AT11" s="5182">
        <v>7.7560815321550694E-2</v>
      </c>
      <c r="AU11" s="5182">
        <v>0.121001918918133</v>
      </c>
      <c r="AV11" s="5182">
        <v>7.3799663889398306E-2</v>
      </c>
      <c r="AW11" s="5182">
        <v>0.10561162406755301</v>
      </c>
      <c r="AX11" s="5182">
        <v>9.5471644898653299E-2</v>
      </c>
      <c r="AY11" s="5182">
        <v>9.1381846492275404E-2</v>
      </c>
      <c r="AZ11" s="5179">
        <v>0.105417321142438</v>
      </c>
    </row>
    <row r="12" spans="1:52" ht="17" x14ac:dyDescent="0.2">
      <c r="A12" s="5246" t="s">
        <v>248</v>
      </c>
      <c r="B12" s="5181">
        <v>5.9399060156985303E-2</v>
      </c>
      <c r="C12" s="5182">
        <v>5.9137295356540297E-2</v>
      </c>
      <c r="D12" s="5182">
        <v>5.96201470498222E-2</v>
      </c>
      <c r="E12" s="5182">
        <v>7.5780072362141696E-2</v>
      </c>
      <c r="F12" s="5182">
        <v>4.9263815953988502E-2</v>
      </c>
      <c r="G12" s="5182">
        <v>8.3947070553348296E-2</v>
      </c>
      <c r="H12" s="5182">
        <v>6.4074688628578694E-2</v>
      </c>
      <c r="I12" s="5182">
        <v>3.6024103710017297E-2</v>
      </c>
      <c r="J12" s="5182">
        <v>4.7759240200550099E-2</v>
      </c>
      <c r="K12" s="5182">
        <v>6.3961965021488695E-2</v>
      </c>
      <c r="L12" s="5182">
        <v>7.1205872152252603E-2</v>
      </c>
      <c r="M12" s="5182">
        <v>4.9376235793383801E-2</v>
      </c>
      <c r="N12" s="5182">
        <v>5.8600128197726503E-2</v>
      </c>
      <c r="O12" s="5182">
        <v>5.2333855525329702E-2</v>
      </c>
      <c r="P12" s="5182">
        <v>6.1624285500413503E-2</v>
      </c>
      <c r="Q12" s="5182">
        <v>8.82522797513971E-2</v>
      </c>
      <c r="R12" s="5182">
        <v>4.1435584161071001E-2</v>
      </c>
      <c r="S12" s="5182">
        <v>8.2129488246487303E-2</v>
      </c>
      <c r="T12" s="5182">
        <v>6.1004723823569397E-2</v>
      </c>
      <c r="U12" s="5182">
        <v>5.7184134986505097E-2</v>
      </c>
      <c r="V12" s="5184"/>
      <c r="W12" s="5186"/>
      <c r="X12" s="5188"/>
      <c r="Y12" s="5190"/>
      <c r="Z12" s="5182">
        <v>2.35762213250305E-2</v>
      </c>
      <c r="AA12" s="5182">
        <v>5.5798777342573699E-2</v>
      </c>
      <c r="AB12" s="5182">
        <v>9.9489751553875197E-2</v>
      </c>
      <c r="AC12" s="5182">
        <v>0.103943763680166</v>
      </c>
      <c r="AD12" s="5192"/>
      <c r="AE12" s="5182">
        <v>4.2401417034224502E-2</v>
      </c>
      <c r="AF12" s="5182">
        <v>3.3967562806407801E-2</v>
      </c>
      <c r="AG12" s="5182">
        <v>4.1117246065285898E-2</v>
      </c>
      <c r="AH12" s="5182">
        <v>7.3230346986464495E-2</v>
      </c>
      <c r="AI12" s="5182">
        <v>0.108833697748887</v>
      </c>
      <c r="AJ12" s="5182">
        <v>5.9280204862849697E-2</v>
      </c>
      <c r="AK12" s="5182">
        <v>4.17219843856124E-2</v>
      </c>
      <c r="AL12" s="5182">
        <v>4.0236781072681298E-2</v>
      </c>
      <c r="AM12" s="5182">
        <v>6.6853581857889796E-2</v>
      </c>
      <c r="AN12" s="5182">
        <v>5.6417984305645298E-2</v>
      </c>
      <c r="AO12" s="5182">
        <v>9.4467914360678099E-2</v>
      </c>
      <c r="AP12" s="5194"/>
      <c r="AQ12" s="5182">
        <v>5.0989201071875101E-2</v>
      </c>
      <c r="AR12" s="5182">
        <v>0.14918052517186001</v>
      </c>
      <c r="AS12" s="5182">
        <v>8.7251116530661699E-2</v>
      </c>
      <c r="AT12" s="5182">
        <v>6.4078183799729099E-2</v>
      </c>
      <c r="AU12" s="5182">
        <v>3.69328353917023E-2</v>
      </c>
      <c r="AV12" s="5182">
        <v>6.5534571269089903E-2</v>
      </c>
      <c r="AW12" s="5182">
        <v>7.7104918425059205E-2</v>
      </c>
      <c r="AX12" s="5182">
        <v>5.4828226940353303E-2</v>
      </c>
      <c r="AY12" s="5182">
        <v>0.102074531878761</v>
      </c>
      <c r="AZ12" s="5179">
        <v>2.82284749898076E-2</v>
      </c>
    </row>
    <row r="13" spans="1:52" ht="17" x14ac:dyDescent="0.2">
      <c r="A13" s="5246" t="s">
        <v>249</v>
      </c>
      <c r="B13" s="5181">
        <v>2.68693667290981E-2</v>
      </c>
      <c r="C13" s="5182">
        <v>3.56324190683113E-2</v>
      </c>
      <c r="D13" s="5182">
        <v>1.9468081261570201E-2</v>
      </c>
      <c r="E13" s="5182">
        <v>2.0816727641087E-3</v>
      </c>
      <c r="F13" s="5182">
        <v>1.12775693923481E-2</v>
      </c>
      <c r="G13" s="5182">
        <v>3.1841828627113801E-2</v>
      </c>
      <c r="H13" s="5182">
        <v>4.8689539767341299E-2</v>
      </c>
      <c r="I13" s="5182">
        <v>4.15717095248044E-2</v>
      </c>
      <c r="J13" s="5182">
        <v>2.91380793549306E-2</v>
      </c>
      <c r="K13" s="5182">
        <v>2.6723350818421601E-2</v>
      </c>
      <c r="L13" s="5182">
        <v>1.6538898922312799E-2</v>
      </c>
      <c r="M13" s="5182">
        <v>3.94926246170237E-2</v>
      </c>
      <c r="N13" s="5182">
        <v>3.57786277767803E-2</v>
      </c>
      <c r="O13" s="5182">
        <v>1.54937760573753E-2</v>
      </c>
      <c r="P13" s="5182">
        <v>0</v>
      </c>
      <c r="Q13" s="5182">
        <v>2.1946530509312799E-2</v>
      </c>
      <c r="R13" s="5182">
        <v>1.5635943214789901E-2</v>
      </c>
      <c r="S13" s="5182">
        <v>3.8925640152377997E-2</v>
      </c>
      <c r="T13" s="5182">
        <v>6.1035170505590102E-3</v>
      </c>
      <c r="U13" s="5182">
        <v>5.7718805590426699E-2</v>
      </c>
      <c r="V13" s="5184"/>
      <c r="W13" s="5186"/>
      <c r="X13" s="5188"/>
      <c r="Y13" s="5190"/>
      <c r="Z13" s="5182">
        <v>1.30274236212399E-2</v>
      </c>
      <c r="AA13" s="5182">
        <v>1.2235916630307601E-2</v>
      </c>
      <c r="AB13" s="5182">
        <v>3.0869277385709999E-2</v>
      </c>
      <c r="AC13" s="5182">
        <v>0.175438632279174</v>
      </c>
      <c r="AD13" s="5192"/>
      <c r="AE13" s="5182">
        <v>2.7630413623170601E-2</v>
      </c>
      <c r="AF13" s="5182">
        <v>1.8521982127572501E-2</v>
      </c>
      <c r="AG13" s="5182">
        <v>4.0941346804126297E-2</v>
      </c>
      <c r="AH13" s="5182">
        <v>5.7211983598606797E-2</v>
      </c>
      <c r="AI13" s="5182">
        <v>3.1869614240966702E-2</v>
      </c>
      <c r="AJ13" s="5182">
        <v>2.33755199760367E-2</v>
      </c>
      <c r="AK13" s="5182">
        <v>0</v>
      </c>
      <c r="AL13" s="5182">
        <v>1.79749011152932E-2</v>
      </c>
      <c r="AM13" s="5182">
        <v>2.5880873022217098E-2</v>
      </c>
      <c r="AN13" s="5182">
        <v>2.65218170300172E-2</v>
      </c>
      <c r="AO13" s="5182">
        <v>4.8648215986062199E-2</v>
      </c>
      <c r="AP13" s="5194"/>
      <c r="AQ13" s="5182">
        <v>1.5999818502676399E-2</v>
      </c>
      <c r="AR13" s="5182">
        <v>0.24191888084163399</v>
      </c>
      <c r="AS13" s="5182">
        <v>1.25977772080341E-2</v>
      </c>
      <c r="AT13" s="5182">
        <v>3.2191492620087997E-2</v>
      </c>
      <c r="AU13" s="5182">
        <v>2.2733892497296002E-2</v>
      </c>
      <c r="AV13" s="5182">
        <v>2.2110290851105399E-2</v>
      </c>
      <c r="AW13" s="5182">
        <v>1.7934583567621599E-2</v>
      </c>
      <c r="AX13" s="5182">
        <v>4.4943965856915902E-2</v>
      </c>
      <c r="AY13" s="5182">
        <v>3.9181656696000197E-2</v>
      </c>
      <c r="AZ13" s="5179">
        <v>3.5110663030046403E-2</v>
      </c>
    </row>
    <row r="14" spans="1:52" ht="17" x14ac:dyDescent="0.2">
      <c r="A14" s="5246" t="s">
        <v>180</v>
      </c>
      <c r="B14" s="5181">
        <v>4.3555594492300599E-2</v>
      </c>
      <c r="C14" s="5182">
        <v>3.2811966464622602E-2</v>
      </c>
      <c r="D14" s="5182">
        <v>5.2629676776843902E-2</v>
      </c>
      <c r="E14" s="5182">
        <v>2.33657476445982E-2</v>
      </c>
      <c r="F14" s="5182">
        <v>8.0728432108027007E-2</v>
      </c>
      <c r="G14" s="5182">
        <v>4.4499936325834502E-2</v>
      </c>
      <c r="H14" s="5182">
        <v>1.8799187964070201E-2</v>
      </c>
      <c r="I14" s="5182">
        <v>3.4634810647872799E-2</v>
      </c>
      <c r="J14" s="5182">
        <v>6.7835369567418202E-2</v>
      </c>
      <c r="K14" s="5182">
        <v>5.46937370997614E-2</v>
      </c>
      <c r="L14" s="5182">
        <v>2.40552165628998E-2</v>
      </c>
      <c r="M14" s="5182">
        <v>1.6031164173551E-2</v>
      </c>
      <c r="N14" s="5182">
        <v>2.4426826949776E-2</v>
      </c>
      <c r="O14" s="5182">
        <v>0.100712717506399</v>
      </c>
      <c r="P14" s="5182">
        <v>3.7299394040539599E-2</v>
      </c>
      <c r="Q14" s="5182">
        <v>5.5723859960545803E-2</v>
      </c>
      <c r="R14" s="5182">
        <v>4.6919854064378701E-2</v>
      </c>
      <c r="S14" s="5182">
        <v>4.9796896955371497E-2</v>
      </c>
      <c r="T14" s="5182">
        <v>4.3355241041793703E-2</v>
      </c>
      <c r="U14" s="5182">
        <v>1.1360636436242201E-2</v>
      </c>
      <c r="V14" s="5184"/>
      <c r="W14" s="5186"/>
      <c r="X14" s="5188"/>
      <c r="Y14" s="5190"/>
      <c r="Z14" s="5182">
        <v>3.0018697036448199E-2</v>
      </c>
      <c r="AA14" s="5182">
        <v>3.9508472234783598E-2</v>
      </c>
      <c r="AB14" s="5182">
        <v>3.7105879161202997E-2</v>
      </c>
      <c r="AC14" s="5182">
        <v>1.4234512471007699E-2</v>
      </c>
      <c r="AD14" s="5192"/>
      <c r="AE14" s="5182">
        <v>0.25939574363606099</v>
      </c>
      <c r="AF14" s="5182">
        <v>6.2917431006699207E-2</v>
      </c>
      <c r="AG14" s="5182">
        <v>1.32572161560614E-2</v>
      </c>
      <c r="AH14" s="5182">
        <v>0</v>
      </c>
      <c r="AI14" s="5182">
        <v>5.4974001547512599E-2</v>
      </c>
      <c r="AJ14" s="5182">
        <v>4.3140482731583003E-2</v>
      </c>
      <c r="AK14" s="5182">
        <v>0.13087166525857899</v>
      </c>
      <c r="AL14" s="5182">
        <v>4.01298530668905E-2</v>
      </c>
      <c r="AM14" s="5182">
        <v>4.7418229053936702E-2</v>
      </c>
      <c r="AN14" s="5182">
        <v>6.0923872354857099E-2</v>
      </c>
      <c r="AO14" s="5182">
        <v>2.60756890938348E-2</v>
      </c>
      <c r="AP14" s="5194"/>
      <c r="AQ14" s="5182">
        <v>4.55226513050975E-2</v>
      </c>
      <c r="AR14" s="5182">
        <v>1.79059674758759E-2</v>
      </c>
      <c r="AS14" s="5182">
        <v>5.3520119208379201E-2</v>
      </c>
      <c r="AT14" s="5182">
        <v>0</v>
      </c>
      <c r="AU14" s="5182">
        <v>8.2551202585932307E-2</v>
      </c>
      <c r="AV14" s="5182">
        <v>5.7608537589068601E-2</v>
      </c>
      <c r="AW14" s="5182">
        <v>2.3739250011644598E-2</v>
      </c>
      <c r="AX14" s="5182">
        <v>1.7710273202739098E-2</v>
      </c>
      <c r="AY14" s="5182">
        <v>0</v>
      </c>
      <c r="AZ14" s="5179">
        <v>3.1955273362809802E-2</v>
      </c>
    </row>
    <row r="15" spans="1:52" ht="17" x14ac:dyDescent="0.2">
      <c r="A15" s="5247" t="s">
        <v>68</v>
      </c>
      <c r="B15" s="5245">
        <v>1516</v>
      </c>
      <c r="C15" s="5195">
        <v>660</v>
      </c>
      <c r="D15" s="5196">
        <v>856</v>
      </c>
      <c r="E15" s="5197">
        <v>253</v>
      </c>
      <c r="F15" s="5198">
        <v>374</v>
      </c>
      <c r="G15" s="5199">
        <v>240</v>
      </c>
      <c r="H15" s="5200">
        <v>296</v>
      </c>
      <c r="I15" s="5201">
        <v>353</v>
      </c>
      <c r="J15" s="5202">
        <v>242</v>
      </c>
      <c r="K15" s="5203">
        <v>570</v>
      </c>
      <c r="L15" s="5204">
        <v>427</v>
      </c>
      <c r="M15" s="5205">
        <v>277</v>
      </c>
      <c r="N15" s="5206">
        <v>1041</v>
      </c>
      <c r="O15" s="5207">
        <v>235</v>
      </c>
      <c r="P15" s="5208">
        <v>148</v>
      </c>
      <c r="Q15" s="5209">
        <v>91</v>
      </c>
      <c r="R15" s="5210">
        <v>866</v>
      </c>
      <c r="S15" s="5211">
        <v>262</v>
      </c>
      <c r="T15" s="5212">
        <v>257</v>
      </c>
      <c r="U15" s="5213">
        <v>90</v>
      </c>
      <c r="V15" s="5214">
        <v>18</v>
      </c>
      <c r="W15" s="5215">
        <v>9</v>
      </c>
      <c r="X15" s="5216">
        <v>6</v>
      </c>
      <c r="Y15" s="5217">
        <v>8</v>
      </c>
      <c r="Z15" s="5218">
        <v>471</v>
      </c>
      <c r="AA15" s="5219">
        <v>511</v>
      </c>
      <c r="AB15" s="5220">
        <v>422</v>
      </c>
      <c r="AC15" s="5221">
        <v>52</v>
      </c>
      <c r="AD15" s="5222">
        <v>20</v>
      </c>
      <c r="AE15" s="5223">
        <v>40</v>
      </c>
      <c r="AF15" s="5224">
        <v>113</v>
      </c>
      <c r="AG15" s="5225">
        <v>169</v>
      </c>
      <c r="AH15" s="5226">
        <v>78</v>
      </c>
      <c r="AI15" s="5227">
        <v>79</v>
      </c>
      <c r="AJ15" s="5228">
        <v>1067</v>
      </c>
      <c r="AK15" s="5229">
        <v>44</v>
      </c>
      <c r="AL15" s="5230">
        <v>502</v>
      </c>
      <c r="AM15" s="5231">
        <v>612</v>
      </c>
      <c r="AN15" s="5232">
        <v>191</v>
      </c>
      <c r="AO15" s="5233">
        <v>201</v>
      </c>
      <c r="AP15" s="5234">
        <v>10</v>
      </c>
      <c r="AQ15" s="5235">
        <v>1197</v>
      </c>
      <c r="AR15" s="5236">
        <v>61</v>
      </c>
      <c r="AS15" s="5237">
        <v>142</v>
      </c>
      <c r="AT15" s="5238">
        <v>112</v>
      </c>
      <c r="AU15" s="5239">
        <v>293</v>
      </c>
      <c r="AV15" s="5240">
        <v>409</v>
      </c>
      <c r="AW15" s="5241">
        <v>337</v>
      </c>
      <c r="AX15" s="5242">
        <v>202</v>
      </c>
      <c r="AY15" s="5243">
        <v>118</v>
      </c>
      <c r="AZ15" s="5244">
        <v>157</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253</v>
      </c>
    </row>
    <row r="8" spans="1:52" ht="34" x14ac:dyDescent="0.2">
      <c r="A8" s="99" t="s">
        <v>252</v>
      </c>
    </row>
    <row r="9" spans="1:52" ht="17" x14ac:dyDescent="0.2">
      <c r="A9" s="5359" t="s">
        <v>245</v>
      </c>
      <c r="B9" s="5293">
        <v>0.17653756654446101</v>
      </c>
      <c r="C9" s="5248">
        <v>0.21523249569027</v>
      </c>
      <c r="D9" s="5249">
        <v>0.14372995588717899</v>
      </c>
      <c r="E9" s="5250">
        <v>0.199739880531764</v>
      </c>
      <c r="F9" s="5251">
        <v>0.171360534803119</v>
      </c>
      <c r="G9" s="5252">
        <v>0.20743969690271799</v>
      </c>
      <c r="H9" s="5253">
        <v>0.153064282770383</v>
      </c>
      <c r="I9" s="5254">
        <v>0.16212048781491101</v>
      </c>
      <c r="J9" s="5255">
        <v>0.17957607269269299</v>
      </c>
      <c r="K9" s="5256">
        <v>0.16642356731053801</v>
      </c>
      <c r="L9" s="5257">
        <v>0.16552517275626399</v>
      </c>
      <c r="M9" s="5258">
        <v>0.20865410057692199</v>
      </c>
      <c r="N9" s="5259">
        <v>0.168747438011041</v>
      </c>
      <c r="O9" s="5260">
        <v>0.19296464103257799</v>
      </c>
      <c r="P9" s="5261">
        <v>0.17476732352100199</v>
      </c>
      <c r="Q9" s="5262">
        <v>0.20408998493521499</v>
      </c>
      <c r="R9" s="5263">
        <v>0.19001399042865499</v>
      </c>
      <c r="S9" s="5264">
        <v>0.12660266288897601</v>
      </c>
      <c r="T9" s="5265">
        <v>0.204265346183686</v>
      </c>
      <c r="U9" s="5266">
        <v>0.13842176376693299</v>
      </c>
      <c r="V9" s="5296"/>
      <c r="W9" s="5298"/>
      <c r="X9" s="5300"/>
      <c r="Y9" s="5302"/>
      <c r="Z9" s="5267">
        <v>0.18062906310916699</v>
      </c>
      <c r="AA9" s="5268">
        <v>0.202755943947135</v>
      </c>
      <c r="AB9" s="5269">
        <v>0.16379436414138901</v>
      </c>
      <c r="AC9" s="5270">
        <v>6.9591126684103999E-2</v>
      </c>
      <c r="AD9" s="5304"/>
      <c r="AE9" s="5271">
        <v>1.02479040760949E-2</v>
      </c>
      <c r="AF9" s="5272">
        <v>0.18107096361664701</v>
      </c>
      <c r="AG9" s="5273">
        <v>0.17277069704961001</v>
      </c>
      <c r="AH9" s="5274">
        <v>0.16476154312214999</v>
      </c>
      <c r="AI9" s="5275">
        <v>0.10224390267106399</v>
      </c>
      <c r="AJ9" s="5276">
        <v>0.181286965029712</v>
      </c>
      <c r="AK9" s="5277">
        <v>0.18993222588787001</v>
      </c>
      <c r="AL9" s="5278">
        <v>0.18860576551026001</v>
      </c>
      <c r="AM9" s="5279">
        <v>0.17206133709597099</v>
      </c>
      <c r="AN9" s="5280">
        <v>0.211112872670599</v>
      </c>
      <c r="AO9" s="5281">
        <v>0.12227840966992599</v>
      </c>
      <c r="AP9" s="5306"/>
      <c r="AQ9" s="5282">
        <v>0.182672188916288</v>
      </c>
      <c r="AR9" s="5283">
        <v>0.110374342815015</v>
      </c>
      <c r="AS9" s="5284">
        <v>0.18766001683636499</v>
      </c>
      <c r="AT9" s="5285">
        <v>0.10540010281913301</v>
      </c>
      <c r="AU9" s="5286">
        <v>0.17318039585994899</v>
      </c>
      <c r="AV9" s="5287">
        <v>0.18742821355942199</v>
      </c>
      <c r="AW9" s="5288">
        <v>0.158584074699579</v>
      </c>
      <c r="AX9" s="5289">
        <v>0.171657116964364</v>
      </c>
      <c r="AY9" s="5290">
        <v>0.191033756589813</v>
      </c>
      <c r="AZ9" s="5291">
        <v>0.18885365372874999</v>
      </c>
    </row>
    <row r="10" spans="1:52" ht="17" x14ac:dyDescent="0.2">
      <c r="A10" s="5359" t="s">
        <v>246</v>
      </c>
      <c r="B10" s="5294">
        <v>0.40037775376394702</v>
      </c>
      <c r="C10" s="5295">
        <v>0.439898355244289</v>
      </c>
      <c r="D10" s="5295">
        <v>0.36687009436436602</v>
      </c>
      <c r="E10" s="5295">
        <v>0.43685704535833197</v>
      </c>
      <c r="F10" s="5295">
        <v>0.39351849066140399</v>
      </c>
      <c r="G10" s="5295">
        <v>0.35308043517274701</v>
      </c>
      <c r="H10" s="5295">
        <v>0.38892274582637099</v>
      </c>
      <c r="I10" s="5295">
        <v>0.42788045331111202</v>
      </c>
      <c r="J10" s="5295">
        <v>0.289805842423624</v>
      </c>
      <c r="K10" s="5295">
        <v>0.389609517379299</v>
      </c>
      <c r="L10" s="5295">
        <v>0.469741724671145</v>
      </c>
      <c r="M10" s="5295">
        <v>0.47568904458295003</v>
      </c>
      <c r="N10" s="5295">
        <v>0.44179022743012802</v>
      </c>
      <c r="O10" s="5295">
        <v>0.30637200277614501</v>
      </c>
      <c r="P10" s="5295">
        <v>0.35595396587719103</v>
      </c>
      <c r="Q10" s="5295">
        <v>0.37448444530758801</v>
      </c>
      <c r="R10" s="5295">
        <v>0.404366710238938</v>
      </c>
      <c r="S10" s="5295">
        <v>0.39876101959357901</v>
      </c>
      <c r="T10" s="5295">
        <v>0.41846148572727998</v>
      </c>
      <c r="U10" s="5295">
        <v>0.35344177492818102</v>
      </c>
      <c r="V10" s="5297"/>
      <c r="W10" s="5299"/>
      <c r="X10" s="5301"/>
      <c r="Y10" s="5303"/>
      <c r="Z10" s="5295">
        <v>0.44584392959410502</v>
      </c>
      <c r="AA10" s="5295">
        <v>0.45675351598535702</v>
      </c>
      <c r="AB10" s="5295">
        <v>0.32307875801212599</v>
      </c>
      <c r="AC10" s="5295">
        <v>0.40124035598545799</v>
      </c>
      <c r="AD10" s="5305"/>
      <c r="AE10" s="5295">
        <v>0.22796606259881999</v>
      </c>
      <c r="AF10" s="5295">
        <v>0.38932463820726598</v>
      </c>
      <c r="AG10" s="5295">
        <v>0.40613391812903099</v>
      </c>
      <c r="AH10" s="5295">
        <v>0.41794520280212299</v>
      </c>
      <c r="AI10" s="5295">
        <v>0.39264431841560399</v>
      </c>
      <c r="AJ10" s="5295">
        <v>0.40883991557280402</v>
      </c>
      <c r="AK10" s="5295">
        <v>0.26618657985379401</v>
      </c>
      <c r="AL10" s="5295">
        <v>0.41971730506802302</v>
      </c>
      <c r="AM10" s="5295">
        <v>0.40290526265531901</v>
      </c>
      <c r="AN10" s="5295">
        <v>0.39209555415227898</v>
      </c>
      <c r="AO10" s="5295">
        <v>0.34345955231671799</v>
      </c>
      <c r="AP10" s="5307"/>
      <c r="AQ10" s="5295">
        <v>0.406560880070504</v>
      </c>
      <c r="AR10" s="5295">
        <v>0.44403360005009801</v>
      </c>
      <c r="AS10" s="5295">
        <v>0.33342547610774997</v>
      </c>
      <c r="AT10" s="5295">
        <v>0.39771519699756103</v>
      </c>
      <c r="AU10" s="5295">
        <v>0.332005468224432</v>
      </c>
      <c r="AV10" s="5295">
        <v>0.36824357914890099</v>
      </c>
      <c r="AW10" s="5295">
        <v>0.46299202613970702</v>
      </c>
      <c r="AX10" s="5295">
        <v>0.46316334584817598</v>
      </c>
      <c r="AY10" s="5295">
        <v>0.50944532437291001</v>
      </c>
      <c r="AZ10" s="5292">
        <v>0.33791496737292198</v>
      </c>
    </row>
    <row r="11" spans="1:52" ht="17" x14ac:dyDescent="0.2">
      <c r="A11" s="5359" t="s">
        <v>247</v>
      </c>
      <c r="B11" s="5294">
        <v>0.26053368160754198</v>
      </c>
      <c r="C11" s="5295">
        <v>0.216851922570936</v>
      </c>
      <c r="D11" s="5295">
        <v>0.297569390805976</v>
      </c>
      <c r="E11" s="5295">
        <v>0.22288986934469501</v>
      </c>
      <c r="F11" s="5295">
        <v>0.238803111260871</v>
      </c>
      <c r="G11" s="5295">
        <v>0.27490234433549199</v>
      </c>
      <c r="H11" s="5295">
        <v>0.27774116170107799</v>
      </c>
      <c r="I11" s="5295">
        <v>0.28994503450068299</v>
      </c>
      <c r="J11" s="5295">
        <v>0.30534816093950201</v>
      </c>
      <c r="K11" s="5295">
        <v>0.269658948459644</v>
      </c>
      <c r="L11" s="5295">
        <v>0.242866863483789</v>
      </c>
      <c r="M11" s="5295">
        <v>0.20500168257458501</v>
      </c>
      <c r="N11" s="5295">
        <v>0.24598935659864099</v>
      </c>
      <c r="O11" s="5295">
        <v>0.28902427664289898</v>
      </c>
      <c r="P11" s="5295">
        <v>0.32733299101885699</v>
      </c>
      <c r="Q11" s="5295">
        <v>0.19410970191914201</v>
      </c>
      <c r="R11" s="5295">
        <v>0.251908902115211</v>
      </c>
      <c r="S11" s="5295">
        <v>0.26592401864596599</v>
      </c>
      <c r="T11" s="5295">
        <v>0.219152966906552</v>
      </c>
      <c r="U11" s="5295">
        <v>0.34965006922870401</v>
      </c>
      <c r="V11" s="5297"/>
      <c r="W11" s="5299"/>
      <c r="X11" s="5301"/>
      <c r="Y11" s="5303"/>
      <c r="Z11" s="5295">
        <v>0.228833742383099</v>
      </c>
      <c r="AA11" s="5295">
        <v>0.20479501315733101</v>
      </c>
      <c r="AB11" s="5295">
        <v>0.35165515536938302</v>
      </c>
      <c r="AC11" s="5295">
        <v>0.36941099541035399</v>
      </c>
      <c r="AD11" s="5305"/>
      <c r="AE11" s="5295">
        <v>0.25846233208493602</v>
      </c>
      <c r="AF11" s="5295">
        <v>0.27723545849806402</v>
      </c>
      <c r="AG11" s="5295">
        <v>0.292732128340084</v>
      </c>
      <c r="AH11" s="5295">
        <v>0.29155649617346602</v>
      </c>
      <c r="AI11" s="5295">
        <v>0.32842034912552098</v>
      </c>
      <c r="AJ11" s="5295">
        <v>0.24794410701195099</v>
      </c>
      <c r="AK11" s="5295">
        <v>0.204056273344282</v>
      </c>
      <c r="AL11" s="5295">
        <v>0.24795500701708201</v>
      </c>
      <c r="AM11" s="5295">
        <v>0.249861935551768</v>
      </c>
      <c r="AN11" s="5295">
        <v>0.23067460264144399</v>
      </c>
      <c r="AO11" s="5295">
        <v>0.36716226699193699</v>
      </c>
      <c r="AP11" s="5307"/>
      <c r="AQ11" s="5295">
        <v>0.25732437944207898</v>
      </c>
      <c r="AR11" s="5295">
        <v>0.30472176915478999</v>
      </c>
      <c r="AS11" s="5295">
        <v>0.24273888246365199</v>
      </c>
      <c r="AT11" s="5295">
        <v>0.30746667745817902</v>
      </c>
      <c r="AU11" s="5295">
        <v>0.27799564270152499</v>
      </c>
      <c r="AV11" s="5295">
        <v>0.26202242744959903</v>
      </c>
      <c r="AW11" s="5295">
        <v>0.25513320702081899</v>
      </c>
      <c r="AX11" s="5295">
        <v>0.23703011914854499</v>
      </c>
      <c r="AY11" s="5295">
        <v>0.20692324549291499</v>
      </c>
      <c r="AZ11" s="5292">
        <v>0.29902402646656001</v>
      </c>
    </row>
    <row r="12" spans="1:52" ht="17" x14ac:dyDescent="0.2">
      <c r="A12" s="5359" t="s">
        <v>248</v>
      </c>
      <c r="B12" s="5294">
        <v>5.4383481725548397E-2</v>
      </c>
      <c r="C12" s="5295">
        <v>4.78105154958837E-2</v>
      </c>
      <c r="D12" s="5295">
        <v>5.9956390674773402E-2</v>
      </c>
      <c r="E12" s="5295">
        <v>2.71733094246627E-2</v>
      </c>
      <c r="F12" s="5295">
        <v>4.9760217098295999E-2</v>
      </c>
      <c r="G12" s="5295">
        <v>5.2535609893748898E-2</v>
      </c>
      <c r="H12" s="5295">
        <v>0.10088240721100999</v>
      </c>
      <c r="I12" s="5295">
        <v>4.0627974129629797E-2</v>
      </c>
      <c r="J12" s="5295">
        <v>4.7749643809863997E-2</v>
      </c>
      <c r="K12" s="5295">
        <v>5.5799796223215799E-2</v>
      </c>
      <c r="L12" s="5295">
        <v>5.1480371368346899E-2</v>
      </c>
      <c r="M12" s="5295">
        <v>6.5363625668779402E-2</v>
      </c>
      <c r="N12" s="5295">
        <v>5.9872325155826397E-2</v>
      </c>
      <c r="O12" s="5295">
        <v>3.05131130878444E-2</v>
      </c>
      <c r="P12" s="5295">
        <v>3.4697774238478397E-2</v>
      </c>
      <c r="Q12" s="5295">
        <v>0.11553143141792201</v>
      </c>
      <c r="R12" s="5295">
        <v>4.4489085555382703E-2</v>
      </c>
      <c r="S12" s="5295">
        <v>5.0741531304738997E-2</v>
      </c>
      <c r="T12" s="5295">
        <v>8.1877524813397898E-2</v>
      </c>
      <c r="U12" s="5295">
        <v>7.3776746061538404E-2</v>
      </c>
      <c r="V12" s="5297"/>
      <c r="W12" s="5299"/>
      <c r="X12" s="5301"/>
      <c r="Y12" s="5303"/>
      <c r="Z12" s="5295">
        <v>5.2386302593511902E-2</v>
      </c>
      <c r="AA12" s="5295">
        <v>4.8679808363726498E-2</v>
      </c>
      <c r="AB12" s="5295">
        <v>5.1739342411087998E-2</v>
      </c>
      <c r="AC12" s="5295">
        <v>9.50603727648094E-2</v>
      </c>
      <c r="AD12" s="5305"/>
      <c r="AE12" s="5295">
        <v>9.39737207419927E-2</v>
      </c>
      <c r="AF12" s="5295">
        <v>7.0316826045575695E-2</v>
      </c>
      <c r="AG12" s="5295">
        <v>5.4033526198336602E-2</v>
      </c>
      <c r="AH12" s="5295">
        <v>0.110039731179343</v>
      </c>
      <c r="AI12" s="5295">
        <v>3.8179286265565202E-2</v>
      </c>
      <c r="AJ12" s="5295">
        <v>5.3619976528324502E-2</v>
      </c>
      <c r="AK12" s="5295">
        <v>0</v>
      </c>
      <c r="AL12" s="5295">
        <v>4.37580298096195E-2</v>
      </c>
      <c r="AM12" s="5295">
        <v>6.0742305081998897E-2</v>
      </c>
      <c r="AN12" s="5295">
        <v>4.8528933614585698E-2</v>
      </c>
      <c r="AO12" s="5295">
        <v>5.97917979497994E-2</v>
      </c>
      <c r="AP12" s="5307"/>
      <c r="AQ12" s="5295">
        <v>4.9720120019130801E-2</v>
      </c>
      <c r="AR12" s="5295">
        <v>8.0127466133802394E-2</v>
      </c>
      <c r="AS12" s="5295">
        <v>6.0498114090394101E-2</v>
      </c>
      <c r="AT12" s="5295">
        <v>0.103692945498366</v>
      </c>
      <c r="AU12" s="5295">
        <v>5.0990575644800001E-2</v>
      </c>
      <c r="AV12" s="5295">
        <v>5.7623225995482703E-2</v>
      </c>
      <c r="AW12" s="5295">
        <v>4.5703751212128503E-2</v>
      </c>
      <c r="AX12" s="5295">
        <v>6.0939385839990999E-2</v>
      </c>
      <c r="AY12" s="5295">
        <v>4.8124564613572798E-2</v>
      </c>
      <c r="AZ12" s="5292">
        <v>6.7735714609237399E-2</v>
      </c>
    </row>
    <row r="13" spans="1:52" ht="17" x14ac:dyDescent="0.2">
      <c r="A13" s="5359" t="s">
        <v>249</v>
      </c>
      <c r="B13" s="5294">
        <v>1.17965512897858E-2</v>
      </c>
      <c r="C13" s="5295">
        <v>1.40455806247884E-2</v>
      </c>
      <c r="D13" s="5295">
        <v>9.8897050851697605E-3</v>
      </c>
      <c r="E13" s="5295">
        <v>1.1980626250496999E-2</v>
      </c>
      <c r="F13" s="5295">
        <v>1.05319951221078E-2</v>
      </c>
      <c r="G13" s="5295">
        <v>2.28713902977054E-2</v>
      </c>
      <c r="H13" s="5295">
        <v>4.3228813690848796E-3</v>
      </c>
      <c r="I13" s="5295">
        <v>1.1343996519703499E-2</v>
      </c>
      <c r="J13" s="5295">
        <v>1.71594066433404E-2</v>
      </c>
      <c r="K13" s="5295">
        <v>1.02810879104425E-2</v>
      </c>
      <c r="L13" s="5295">
        <v>1.5280652974676401E-2</v>
      </c>
      <c r="M13" s="5295">
        <v>1.9561639488169E-3</v>
      </c>
      <c r="N13" s="5295">
        <v>1.15931729671908E-2</v>
      </c>
      <c r="O13" s="5295">
        <v>9.5044492395009901E-3</v>
      </c>
      <c r="P13" s="5295">
        <v>2.4045234705768401E-2</v>
      </c>
      <c r="Q13" s="5295">
        <v>0</v>
      </c>
      <c r="R13" s="5295">
        <v>1.08146104466112E-2</v>
      </c>
      <c r="S13" s="5295">
        <v>1.7920419629952201E-2</v>
      </c>
      <c r="T13" s="5295">
        <v>1.29660036384066E-2</v>
      </c>
      <c r="U13" s="5295">
        <v>5.5750549429740403E-3</v>
      </c>
      <c r="V13" s="5297"/>
      <c r="W13" s="5299"/>
      <c r="X13" s="5301"/>
      <c r="Y13" s="5303"/>
      <c r="Z13" s="5295">
        <v>1.34823179931691E-2</v>
      </c>
      <c r="AA13" s="5295">
        <v>6.6111736564335496E-3</v>
      </c>
      <c r="AB13" s="5295">
        <v>1.6437281583916101E-2</v>
      </c>
      <c r="AC13" s="5295">
        <v>0</v>
      </c>
      <c r="AD13" s="5305"/>
      <c r="AE13" s="5295">
        <v>0</v>
      </c>
      <c r="AF13" s="5295">
        <v>2.1613125242431301E-2</v>
      </c>
      <c r="AG13" s="5295">
        <v>2.5047776409621299E-2</v>
      </c>
      <c r="AH13" s="5295">
        <v>0</v>
      </c>
      <c r="AI13" s="5295">
        <v>4.05481739229707E-2</v>
      </c>
      <c r="AJ13" s="5295">
        <v>7.51420124914176E-3</v>
      </c>
      <c r="AK13" s="5295">
        <v>0</v>
      </c>
      <c r="AL13" s="5295">
        <v>1.0843629838064299E-3</v>
      </c>
      <c r="AM13" s="5295">
        <v>1.9836057608977602E-2</v>
      </c>
      <c r="AN13" s="5295">
        <v>4.7841567131091398E-3</v>
      </c>
      <c r="AO13" s="5295">
        <v>2.3574811108268801E-2</v>
      </c>
      <c r="AP13" s="5307"/>
      <c r="AQ13" s="5295">
        <v>1.05584317953865E-2</v>
      </c>
      <c r="AR13" s="5295">
        <v>2.4845648702424401E-2</v>
      </c>
      <c r="AS13" s="5295">
        <v>7.4183056823775902E-3</v>
      </c>
      <c r="AT13" s="5295">
        <v>3.1063068896312999E-2</v>
      </c>
      <c r="AU13" s="5295">
        <v>1.5806624821789E-2</v>
      </c>
      <c r="AV13" s="5295">
        <v>1.5204188766339201E-2</v>
      </c>
      <c r="AW13" s="5295">
        <v>6.6240561018684101E-3</v>
      </c>
      <c r="AX13" s="5295">
        <v>5.8076041244690896E-3</v>
      </c>
      <c r="AY13" s="5295">
        <v>1.10924435623384E-2</v>
      </c>
      <c r="AZ13" s="5292">
        <v>1.34667633772933E-2</v>
      </c>
    </row>
    <row r="14" spans="1:52" ht="17" x14ac:dyDescent="0.2">
      <c r="A14" s="5359" t="s">
        <v>180</v>
      </c>
      <c r="B14" s="5294">
        <v>9.6370965068715606E-2</v>
      </c>
      <c r="C14" s="5295">
        <v>6.6161130373833602E-2</v>
      </c>
      <c r="D14" s="5295">
        <v>0.121984463182535</v>
      </c>
      <c r="E14" s="5295">
        <v>0.101359269090049</v>
      </c>
      <c r="F14" s="5295">
        <v>0.136025651054202</v>
      </c>
      <c r="G14" s="5295">
        <v>8.9170523397589796E-2</v>
      </c>
      <c r="H14" s="5295">
        <v>7.5066521122072905E-2</v>
      </c>
      <c r="I14" s="5295">
        <v>6.8082053723960895E-2</v>
      </c>
      <c r="J14" s="5295">
        <v>0.160360873490976</v>
      </c>
      <c r="K14" s="5295">
        <v>0.10822708271686</v>
      </c>
      <c r="L14" s="5295">
        <v>5.5105214745779001E-2</v>
      </c>
      <c r="M14" s="5295">
        <v>4.3335382647946397E-2</v>
      </c>
      <c r="N14" s="5295">
        <v>7.2007479837173496E-2</v>
      </c>
      <c r="O14" s="5295">
        <v>0.171621517221032</v>
      </c>
      <c r="P14" s="5295">
        <v>8.3202710638703506E-2</v>
      </c>
      <c r="Q14" s="5295">
        <v>0.111784436420133</v>
      </c>
      <c r="R14" s="5295">
        <v>9.8406701215202494E-2</v>
      </c>
      <c r="S14" s="5295">
        <v>0.140050347936787</v>
      </c>
      <c r="T14" s="5295">
        <v>6.3276672730677594E-2</v>
      </c>
      <c r="U14" s="5295">
        <v>7.91345910716693E-2</v>
      </c>
      <c r="V14" s="5297"/>
      <c r="W14" s="5299"/>
      <c r="X14" s="5301"/>
      <c r="Y14" s="5303"/>
      <c r="Z14" s="5295">
        <v>7.8824644326948398E-2</v>
      </c>
      <c r="AA14" s="5295">
        <v>8.0404544890018095E-2</v>
      </c>
      <c r="AB14" s="5295">
        <v>9.3295098482099006E-2</v>
      </c>
      <c r="AC14" s="5295">
        <v>6.4697149155274802E-2</v>
      </c>
      <c r="AD14" s="5305"/>
      <c r="AE14" s="5295">
        <v>0.40934998049815702</v>
      </c>
      <c r="AF14" s="5295">
        <v>6.0438988390016601E-2</v>
      </c>
      <c r="AG14" s="5295">
        <v>4.92819538733167E-2</v>
      </c>
      <c r="AH14" s="5295">
        <v>1.56970267229176E-2</v>
      </c>
      <c r="AI14" s="5295">
        <v>9.79639695992751E-2</v>
      </c>
      <c r="AJ14" s="5295">
        <v>0.100794834608067</v>
      </c>
      <c r="AK14" s="5295">
        <v>0.33982492091405397</v>
      </c>
      <c r="AL14" s="5295">
        <v>9.8879529611209396E-2</v>
      </c>
      <c r="AM14" s="5295">
        <v>9.4593102005965005E-2</v>
      </c>
      <c r="AN14" s="5295">
        <v>0.112803880207983</v>
      </c>
      <c r="AO14" s="5295">
        <v>8.3733161963350997E-2</v>
      </c>
      <c r="AP14" s="5307"/>
      <c r="AQ14" s="5295">
        <v>9.3163999756611895E-2</v>
      </c>
      <c r="AR14" s="5295">
        <v>3.5897173143870503E-2</v>
      </c>
      <c r="AS14" s="5295">
        <v>0.16825920481946199</v>
      </c>
      <c r="AT14" s="5295">
        <v>5.4662008330448097E-2</v>
      </c>
      <c r="AU14" s="5295">
        <v>0.150021292747505</v>
      </c>
      <c r="AV14" s="5295">
        <v>0.109478365080256</v>
      </c>
      <c r="AW14" s="5295">
        <v>7.0962884825897604E-2</v>
      </c>
      <c r="AX14" s="5295">
        <v>6.1402428074454299E-2</v>
      </c>
      <c r="AY14" s="5295">
        <v>3.3380665368450503E-2</v>
      </c>
      <c r="AZ14" s="5292">
        <v>9.3004874445237598E-2</v>
      </c>
    </row>
    <row r="15" spans="1:52" ht="17" x14ac:dyDescent="0.2">
      <c r="A15" s="5360" t="s">
        <v>68</v>
      </c>
      <c r="B15" s="5358">
        <v>1508</v>
      </c>
      <c r="C15" s="5308">
        <v>658</v>
      </c>
      <c r="D15" s="5309">
        <v>850</v>
      </c>
      <c r="E15" s="5310">
        <v>253</v>
      </c>
      <c r="F15" s="5311">
        <v>373</v>
      </c>
      <c r="G15" s="5312">
        <v>237</v>
      </c>
      <c r="H15" s="5313">
        <v>295</v>
      </c>
      <c r="I15" s="5314">
        <v>350</v>
      </c>
      <c r="J15" s="5315">
        <v>238</v>
      </c>
      <c r="K15" s="5316">
        <v>572</v>
      </c>
      <c r="L15" s="5317">
        <v>421</v>
      </c>
      <c r="M15" s="5318">
        <v>277</v>
      </c>
      <c r="N15" s="5319">
        <v>1035</v>
      </c>
      <c r="O15" s="5320">
        <v>234</v>
      </c>
      <c r="P15" s="5321">
        <v>147</v>
      </c>
      <c r="Q15" s="5322">
        <v>91</v>
      </c>
      <c r="R15" s="5323">
        <v>863</v>
      </c>
      <c r="S15" s="5324">
        <v>258</v>
      </c>
      <c r="T15" s="5325">
        <v>256</v>
      </c>
      <c r="U15" s="5326">
        <v>90</v>
      </c>
      <c r="V15" s="5327">
        <v>18</v>
      </c>
      <c r="W15" s="5328">
        <v>9</v>
      </c>
      <c r="X15" s="5329">
        <v>6</v>
      </c>
      <c r="Y15" s="5330">
        <v>8</v>
      </c>
      <c r="Z15" s="5331">
        <v>469</v>
      </c>
      <c r="AA15" s="5332">
        <v>506</v>
      </c>
      <c r="AB15" s="5333">
        <v>420</v>
      </c>
      <c r="AC15" s="5334">
        <v>51</v>
      </c>
      <c r="AD15" s="5335">
        <v>20</v>
      </c>
      <c r="AE15" s="5336">
        <v>42</v>
      </c>
      <c r="AF15" s="5337">
        <v>113</v>
      </c>
      <c r="AG15" s="5338">
        <v>167</v>
      </c>
      <c r="AH15" s="5339">
        <v>77</v>
      </c>
      <c r="AI15" s="5340">
        <v>80</v>
      </c>
      <c r="AJ15" s="5341">
        <v>1062</v>
      </c>
      <c r="AK15" s="5342">
        <v>42</v>
      </c>
      <c r="AL15" s="5343">
        <v>501</v>
      </c>
      <c r="AM15" s="5344">
        <v>607</v>
      </c>
      <c r="AN15" s="5345">
        <v>189</v>
      </c>
      <c r="AO15" s="5346">
        <v>201</v>
      </c>
      <c r="AP15" s="5347">
        <v>10</v>
      </c>
      <c r="AQ15" s="5348">
        <v>1191</v>
      </c>
      <c r="AR15" s="5349">
        <v>60</v>
      </c>
      <c r="AS15" s="5350">
        <v>142</v>
      </c>
      <c r="AT15" s="5351">
        <v>111</v>
      </c>
      <c r="AU15" s="5352">
        <v>294</v>
      </c>
      <c r="AV15" s="5353">
        <v>406</v>
      </c>
      <c r="AW15" s="5354">
        <v>335</v>
      </c>
      <c r="AX15" s="5355">
        <v>200</v>
      </c>
      <c r="AY15" s="5356">
        <v>117</v>
      </c>
      <c r="AZ15" s="5357">
        <v>156</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255</v>
      </c>
    </row>
    <row r="8" spans="1:52" ht="34" x14ac:dyDescent="0.2">
      <c r="A8" s="99" t="s">
        <v>254</v>
      </c>
    </row>
    <row r="9" spans="1:52" ht="17" x14ac:dyDescent="0.2">
      <c r="A9" s="5472" t="s">
        <v>245</v>
      </c>
      <c r="B9" s="5406">
        <v>0.382798058254741</v>
      </c>
      <c r="C9" s="5361">
        <v>0.37372234930189302</v>
      </c>
      <c r="D9" s="5362">
        <v>0.39043215689802702</v>
      </c>
      <c r="E9" s="5363">
        <v>0.486743155596292</v>
      </c>
      <c r="F9" s="5364">
        <v>0.40159590360804498</v>
      </c>
      <c r="G9" s="5365">
        <v>0.34536265989253601</v>
      </c>
      <c r="H9" s="5366">
        <v>0.37152348258259899</v>
      </c>
      <c r="I9" s="5367">
        <v>0.31841091992656201</v>
      </c>
      <c r="J9" s="5368">
        <v>0.40240916551099798</v>
      </c>
      <c r="K9" s="5369">
        <v>0.39913453695024997</v>
      </c>
      <c r="L9" s="5370">
        <v>0.37044774659039598</v>
      </c>
      <c r="M9" s="5371">
        <v>0.34135119533147101</v>
      </c>
      <c r="N9" s="5372">
        <v>0.40348840433713101</v>
      </c>
      <c r="O9" s="5373">
        <v>0.31990587886655197</v>
      </c>
      <c r="P9" s="5374">
        <v>0.35512080186709</v>
      </c>
      <c r="Q9" s="5375">
        <v>0.42782767064486799</v>
      </c>
      <c r="R9" s="5376">
        <v>0.41544793066796898</v>
      </c>
      <c r="S9" s="5377">
        <v>0.28368359459326398</v>
      </c>
      <c r="T9" s="5378">
        <v>0.43006115957620999</v>
      </c>
      <c r="U9" s="5379">
        <v>0.31521394064488001</v>
      </c>
      <c r="V9" s="5409"/>
      <c r="W9" s="5411"/>
      <c r="X9" s="5413"/>
      <c r="Y9" s="5415"/>
      <c r="Z9" s="5380">
        <v>0.57442229193781302</v>
      </c>
      <c r="AA9" s="5381">
        <v>0.36340280609032599</v>
      </c>
      <c r="AB9" s="5382">
        <v>0.23981239702149301</v>
      </c>
      <c r="AC9" s="5383">
        <v>0.11528159978132101</v>
      </c>
      <c r="AD9" s="5417"/>
      <c r="AE9" s="5384">
        <v>0.33521781252228</v>
      </c>
      <c r="AF9" s="5385">
        <v>0.47507414597382103</v>
      </c>
      <c r="AG9" s="5386">
        <v>0.34738516540563202</v>
      </c>
      <c r="AH9" s="5387">
        <v>0.29940428879292702</v>
      </c>
      <c r="AI9" s="5388">
        <v>0.393256756740686</v>
      </c>
      <c r="AJ9" s="5389">
        <v>0.38929527392291702</v>
      </c>
      <c r="AK9" s="5390">
        <v>0.40133147156405602</v>
      </c>
      <c r="AL9" s="5391">
        <v>0.38284057823179102</v>
      </c>
      <c r="AM9" s="5392">
        <v>0.36648686753463899</v>
      </c>
      <c r="AN9" s="5393">
        <v>0.41193521759439999</v>
      </c>
      <c r="AO9" s="5394">
        <v>0.40243017479223903</v>
      </c>
      <c r="AP9" s="5419"/>
      <c r="AQ9" s="5395">
        <v>0.384359511105131</v>
      </c>
      <c r="AR9" s="5396">
        <v>0.35258161119724701</v>
      </c>
      <c r="AS9" s="5397">
        <v>0.30194328414951599</v>
      </c>
      <c r="AT9" s="5398">
        <v>0.54744691309330096</v>
      </c>
      <c r="AU9" s="5399">
        <v>0.49506547547033097</v>
      </c>
      <c r="AV9" s="5400">
        <v>0.424867552541424</v>
      </c>
      <c r="AW9" s="5401">
        <v>0.29333216836120402</v>
      </c>
      <c r="AX9" s="5402">
        <v>0.34395776908624098</v>
      </c>
      <c r="AY9" s="5403">
        <v>0.25964716357544898</v>
      </c>
      <c r="AZ9" s="5404">
        <v>0.36947567417502197</v>
      </c>
    </row>
    <row r="10" spans="1:52" ht="17" x14ac:dyDescent="0.2">
      <c r="A10" s="5472" t="s">
        <v>246</v>
      </c>
      <c r="B10" s="5407">
        <v>0.25694355884132503</v>
      </c>
      <c r="C10" s="5408">
        <v>0.24692157288158001</v>
      </c>
      <c r="D10" s="5408">
        <v>0.26537362527644398</v>
      </c>
      <c r="E10" s="5408">
        <v>0.22618266450055599</v>
      </c>
      <c r="F10" s="5408">
        <v>0.24858806142980999</v>
      </c>
      <c r="G10" s="5408">
        <v>0.26166323959767801</v>
      </c>
      <c r="H10" s="5408">
        <v>0.24358188646513801</v>
      </c>
      <c r="I10" s="5408">
        <v>0.299504980468416</v>
      </c>
      <c r="J10" s="5408">
        <v>0.23867101625942699</v>
      </c>
      <c r="K10" s="5408">
        <v>0.22054864842421101</v>
      </c>
      <c r="L10" s="5408">
        <v>0.28200836646796701</v>
      </c>
      <c r="M10" s="5408">
        <v>0.31674613134869001</v>
      </c>
      <c r="N10" s="5408">
        <v>0.28419053046090698</v>
      </c>
      <c r="O10" s="5408">
        <v>0.20598033183980699</v>
      </c>
      <c r="P10" s="5408">
        <v>0.24253517216419601</v>
      </c>
      <c r="Q10" s="5408">
        <v>0.17654781402742201</v>
      </c>
      <c r="R10" s="5408">
        <v>0.26808673677067302</v>
      </c>
      <c r="S10" s="5408">
        <v>0.26593559333588301</v>
      </c>
      <c r="T10" s="5408">
        <v>0.238699845305196</v>
      </c>
      <c r="U10" s="5408">
        <v>0.22740877461294901</v>
      </c>
      <c r="V10" s="5410"/>
      <c r="W10" s="5412"/>
      <c r="X10" s="5414"/>
      <c r="Y10" s="5416"/>
      <c r="Z10" s="5408">
        <v>0.23908539397672099</v>
      </c>
      <c r="AA10" s="5408">
        <v>0.28357768434387398</v>
      </c>
      <c r="AB10" s="5408">
        <v>0.26841387984207299</v>
      </c>
      <c r="AC10" s="5408">
        <v>0.16361529689912799</v>
      </c>
      <c r="AD10" s="5418"/>
      <c r="AE10" s="5408">
        <v>0.17668669974291101</v>
      </c>
      <c r="AF10" s="5408">
        <v>0.175948234639414</v>
      </c>
      <c r="AG10" s="5408">
        <v>0.28507555095522202</v>
      </c>
      <c r="AH10" s="5408">
        <v>0.31317037996050401</v>
      </c>
      <c r="AI10" s="5408">
        <v>0.28638091761099099</v>
      </c>
      <c r="AJ10" s="5408">
        <v>0.25315766694243802</v>
      </c>
      <c r="AK10" s="5408">
        <v>0.28208224535182802</v>
      </c>
      <c r="AL10" s="5408">
        <v>0.25719397454140402</v>
      </c>
      <c r="AM10" s="5408">
        <v>0.24995705167860499</v>
      </c>
      <c r="AN10" s="5408">
        <v>0.28778013825877602</v>
      </c>
      <c r="AO10" s="5408">
        <v>0.26020309273126102</v>
      </c>
      <c r="AP10" s="5420"/>
      <c r="AQ10" s="5408">
        <v>0.267757740071564</v>
      </c>
      <c r="AR10" s="5408">
        <v>6.6343832522708104E-2</v>
      </c>
      <c r="AS10" s="5408">
        <v>0.29275430535372698</v>
      </c>
      <c r="AT10" s="5408">
        <v>0.18509039677168301</v>
      </c>
      <c r="AU10" s="5408">
        <v>0.187947909243736</v>
      </c>
      <c r="AV10" s="5408">
        <v>0.236239187199003</v>
      </c>
      <c r="AW10" s="5408">
        <v>0.32663220662871201</v>
      </c>
      <c r="AX10" s="5408">
        <v>0.26119801495626299</v>
      </c>
      <c r="AY10" s="5408">
        <v>0.30847309873046003</v>
      </c>
      <c r="AZ10" s="5405">
        <v>0.26288686727138899</v>
      </c>
    </row>
    <row r="11" spans="1:52" ht="17" x14ac:dyDescent="0.2">
      <c r="A11" s="5472" t="s">
        <v>247</v>
      </c>
      <c r="B11" s="5407">
        <v>0.15277848957093901</v>
      </c>
      <c r="C11" s="5408">
        <v>0.16247984926094999</v>
      </c>
      <c r="D11" s="5408">
        <v>0.14461812025628701</v>
      </c>
      <c r="E11" s="5408">
        <v>0.111232685817429</v>
      </c>
      <c r="F11" s="5408">
        <v>0.16012791934964701</v>
      </c>
      <c r="G11" s="5408">
        <v>0.191959746957481</v>
      </c>
      <c r="H11" s="5408">
        <v>0.14656843618335799</v>
      </c>
      <c r="I11" s="5408">
        <v>0.151111519582349</v>
      </c>
      <c r="J11" s="5408">
        <v>0.15576471839786701</v>
      </c>
      <c r="K11" s="5408">
        <v>0.16316374384487001</v>
      </c>
      <c r="L11" s="5408">
        <v>0.15023533117851401</v>
      </c>
      <c r="M11" s="5408">
        <v>0.13193026285293499</v>
      </c>
      <c r="N11" s="5408">
        <v>0.13175178873940399</v>
      </c>
      <c r="O11" s="5408">
        <v>0.18690517988346</v>
      </c>
      <c r="P11" s="5408">
        <v>0.20835703759340701</v>
      </c>
      <c r="Q11" s="5408">
        <v>0.15668255158307501</v>
      </c>
      <c r="R11" s="5408">
        <v>0.14618899844181699</v>
      </c>
      <c r="S11" s="5408">
        <v>0.17553675376172601</v>
      </c>
      <c r="T11" s="5408">
        <v>0.15890338758231701</v>
      </c>
      <c r="U11" s="5408">
        <v>0.178302621334025</v>
      </c>
      <c r="V11" s="5410"/>
      <c r="W11" s="5412"/>
      <c r="X11" s="5414"/>
      <c r="Y11" s="5416"/>
      <c r="Z11" s="5408">
        <v>9.0389815707157206E-2</v>
      </c>
      <c r="AA11" s="5408">
        <v>0.16037664120483</v>
      </c>
      <c r="AB11" s="5408">
        <v>0.20544516666173299</v>
      </c>
      <c r="AC11" s="5408">
        <v>0.281565102801412</v>
      </c>
      <c r="AD11" s="5418"/>
      <c r="AE11" s="5408">
        <v>6.7918838780568605E-2</v>
      </c>
      <c r="AF11" s="5408">
        <v>0.137813387091276</v>
      </c>
      <c r="AG11" s="5408">
        <v>0.190893879404229</v>
      </c>
      <c r="AH11" s="5408">
        <v>0.114356885913519</v>
      </c>
      <c r="AI11" s="5408">
        <v>0.179032965830698</v>
      </c>
      <c r="AJ11" s="5408">
        <v>0.150312506086238</v>
      </c>
      <c r="AK11" s="5408">
        <v>0.104789861262696</v>
      </c>
      <c r="AL11" s="5408">
        <v>0.159327754825275</v>
      </c>
      <c r="AM11" s="5408">
        <v>0.16668507508539801</v>
      </c>
      <c r="AN11" s="5408">
        <v>0.104814421401315</v>
      </c>
      <c r="AO11" s="5408">
        <v>0.14580526314964601</v>
      </c>
      <c r="AP11" s="5420"/>
      <c r="AQ11" s="5408">
        <v>0.160089728925218</v>
      </c>
      <c r="AR11" s="5408">
        <v>7.0103151172751704E-2</v>
      </c>
      <c r="AS11" s="5408">
        <v>0.16570032802363499</v>
      </c>
      <c r="AT11" s="5408">
        <v>9.0115892530855599E-2</v>
      </c>
      <c r="AU11" s="5408">
        <v>0.13156762085523899</v>
      </c>
      <c r="AV11" s="5408">
        <v>0.15830990802872799</v>
      </c>
      <c r="AW11" s="5408">
        <v>0.146580385664632</v>
      </c>
      <c r="AX11" s="5408">
        <v>0.18634566969303601</v>
      </c>
      <c r="AY11" s="5408">
        <v>0.14855420157287699</v>
      </c>
      <c r="AZ11" s="5405">
        <v>0.157258087361827</v>
      </c>
    </row>
    <row r="12" spans="1:52" ht="17" x14ac:dyDescent="0.2">
      <c r="A12" s="5472" t="s">
        <v>248</v>
      </c>
      <c r="B12" s="5407">
        <v>0.11916284913785601</v>
      </c>
      <c r="C12" s="5408">
        <v>0.130793459761784</v>
      </c>
      <c r="D12" s="5408">
        <v>0.10937967635807699</v>
      </c>
      <c r="E12" s="5408">
        <v>0.100352039809711</v>
      </c>
      <c r="F12" s="5408">
        <v>0.109497235879484</v>
      </c>
      <c r="G12" s="5408">
        <v>0.123624941248812</v>
      </c>
      <c r="H12" s="5408">
        <v>0.12700467024148701</v>
      </c>
      <c r="I12" s="5408">
        <v>0.135091615717297</v>
      </c>
      <c r="J12" s="5408">
        <v>8.6253488256044702E-2</v>
      </c>
      <c r="K12" s="5408">
        <v>0.13114951786055601</v>
      </c>
      <c r="L12" s="5408">
        <v>0.13538111019162699</v>
      </c>
      <c r="M12" s="5408">
        <v>0.11800456425226701</v>
      </c>
      <c r="N12" s="5408">
        <v>0.107670565015367</v>
      </c>
      <c r="O12" s="5408">
        <v>0.151635523802468</v>
      </c>
      <c r="P12" s="5408">
        <v>0.10764832669614099</v>
      </c>
      <c r="Q12" s="5408">
        <v>0.147931367722408</v>
      </c>
      <c r="R12" s="5408">
        <v>9.68561364916002E-2</v>
      </c>
      <c r="S12" s="5408">
        <v>0.173979419862824</v>
      </c>
      <c r="T12" s="5408">
        <v>9.5539911593423302E-2</v>
      </c>
      <c r="U12" s="5408">
        <v>0.170152236315496</v>
      </c>
      <c r="V12" s="5410"/>
      <c r="W12" s="5412"/>
      <c r="X12" s="5414"/>
      <c r="Y12" s="5416"/>
      <c r="Z12" s="5408">
        <v>5.9258786687987702E-2</v>
      </c>
      <c r="AA12" s="5408">
        <v>0.122792943325612</v>
      </c>
      <c r="AB12" s="5408">
        <v>0.161125338172736</v>
      </c>
      <c r="AC12" s="5408">
        <v>0.27054753303128998</v>
      </c>
      <c r="AD12" s="5418"/>
      <c r="AE12" s="5408">
        <v>0.13660726642873</v>
      </c>
      <c r="AF12" s="5408">
        <v>0.12386408552377599</v>
      </c>
      <c r="AG12" s="5408">
        <v>0.11435420523062199</v>
      </c>
      <c r="AH12" s="5408">
        <v>0.16820306077019101</v>
      </c>
      <c r="AI12" s="5408">
        <v>7.4022982491399103E-2</v>
      </c>
      <c r="AJ12" s="5408">
        <v>0.118539184847075</v>
      </c>
      <c r="AK12" s="5408">
        <v>6.0726912810634297E-2</v>
      </c>
      <c r="AL12" s="5408">
        <v>0.11895281270345399</v>
      </c>
      <c r="AM12" s="5408">
        <v>0.12521618718462299</v>
      </c>
      <c r="AN12" s="5408">
        <v>8.7186534166895993E-2</v>
      </c>
      <c r="AO12" s="5408">
        <v>0.12026115654294101</v>
      </c>
      <c r="AP12" s="5420"/>
      <c r="AQ12" s="5408">
        <v>0.11382057629871099</v>
      </c>
      <c r="AR12" s="5408">
        <v>0.197802462318317</v>
      </c>
      <c r="AS12" s="5408">
        <v>0.116301820736581</v>
      </c>
      <c r="AT12" s="5408">
        <v>0.149018342305032</v>
      </c>
      <c r="AU12" s="5408">
        <v>8.6969544414743305E-2</v>
      </c>
      <c r="AV12" s="5408">
        <v>9.8638415267363E-2</v>
      </c>
      <c r="AW12" s="5408">
        <v>0.16188190896717</v>
      </c>
      <c r="AX12" s="5408">
        <v>0.10644776298926199</v>
      </c>
      <c r="AY12" s="5408">
        <v>0.17916306766885301</v>
      </c>
      <c r="AZ12" s="5405">
        <v>0.120151942370681</v>
      </c>
    </row>
    <row r="13" spans="1:52" ht="17" x14ac:dyDescent="0.2">
      <c r="A13" s="5472" t="s">
        <v>249</v>
      </c>
      <c r="B13" s="5407">
        <v>5.7700271117049097E-2</v>
      </c>
      <c r="C13" s="5408">
        <v>6.8045764913575904E-2</v>
      </c>
      <c r="D13" s="5408">
        <v>4.8998083710367797E-2</v>
      </c>
      <c r="E13" s="5408">
        <v>5.2036876381025901E-2</v>
      </c>
      <c r="F13" s="5408">
        <v>2.6972583760961399E-2</v>
      </c>
      <c r="G13" s="5408">
        <v>6.1832940722209101E-2</v>
      </c>
      <c r="H13" s="5408">
        <v>9.31324874851025E-2</v>
      </c>
      <c r="I13" s="5408">
        <v>6.47639427810454E-2</v>
      </c>
      <c r="J13" s="5408">
        <v>5.11748890530314E-2</v>
      </c>
      <c r="K13" s="5408">
        <v>5.7156638799302099E-2</v>
      </c>
      <c r="L13" s="5408">
        <v>4.6638360832857301E-2</v>
      </c>
      <c r="M13" s="5408">
        <v>8.4774400165091607E-2</v>
      </c>
      <c r="N13" s="5408">
        <v>5.31498133944888E-2</v>
      </c>
      <c r="O13" s="5408">
        <v>6.59466389220843E-2</v>
      </c>
      <c r="P13" s="5408">
        <v>6.2636260762973503E-2</v>
      </c>
      <c r="Q13" s="5408">
        <v>6.8057374473228904E-2</v>
      </c>
      <c r="R13" s="5408">
        <v>3.9250956287186202E-2</v>
      </c>
      <c r="S13" s="5408">
        <v>8.0171640010452905E-2</v>
      </c>
      <c r="T13" s="5408">
        <v>4.3387214791897097E-2</v>
      </c>
      <c r="U13" s="5408">
        <v>7.8103122364937203E-2</v>
      </c>
      <c r="V13" s="5410"/>
      <c r="W13" s="5412"/>
      <c r="X13" s="5414"/>
      <c r="Y13" s="5416"/>
      <c r="Z13" s="5408">
        <v>2.5016555571553401E-2</v>
      </c>
      <c r="AA13" s="5408">
        <v>4.0738339371015397E-2</v>
      </c>
      <c r="AB13" s="5408">
        <v>0.100328948518496</v>
      </c>
      <c r="AC13" s="5408">
        <v>0.14794468572081301</v>
      </c>
      <c r="AD13" s="5418"/>
      <c r="AE13" s="5408">
        <v>1.7801198629418799E-2</v>
      </c>
      <c r="AF13" s="5408">
        <v>5.3644001662122902E-2</v>
      </c>
      <c r="AG13" s="5408">
        <v>5.8003575136607699E-2</v>
      </c>
      <c r="AH13" s="5408">
        <v>0.104865384562858</v>
      </c>
      <c r="AI13" s="5408">
        <v>6.2380708311680001E-2</v>
      </c>
      <c r="AJ13" s="5408">
        <v>5.6154177238067003E-2</v>
      </c>
      <c r="AK13" s="5408">
        <v>0</v>
      </c>
      <c r="AL13" s="5408">
        <v>4.7174736053618799E-2</v>
      </c>
      <c r="AM13" s="5408">
        <v>6.5926218052105495E-2</v>
      </c>
      <c r="AN13" s="5408">
        <v>5.8934349477743599E-2</v>
      </c>
      <c r="AO13" s="5408">
        <v>5.3012354102526499E-2</v>
      </c>
      <c r="AP13" s="5420"/>
      <c r="AQ13" s="5408">
        <v>4.54119927064612E-2</v>
      </c>
      <c r="AR13" s="5408">
        <v>0.29526297531309997</v>
      </c>
      <c r="AS13" s="5408">
        <v>6.1328791646154998E-2</v>
      </c>
      <c r="AT13" s="5408">
        <v>2.8328455299128801E-2</v>
      </c>
      <c r="AU13" s="5408">
        <v>2.9172407754018598E-2</v>
      </c>
      <c r="AV13" s="5408">
        <v>4.9625626344703799E-2</v>
      </c>
      <c r="AW13" s="5408">
        <v>5.33455756885335E-2</v>
      </c>
      <c r="AX13" s="5408">
        <v>9.0046577603762695E-2</v>
      </c>
      <c r="AY13" s="5408">
        <v>0.104162468452361</v>
      </c>
      <c r="AZ13" s="5405">
        <v>7.2560414026592399E-2</v>
      </c>
    </row>
    <row r="14" spans="1:52" ht="17" x14ac:dyDescent="0.2">
      <c r="A14" s="5472" t="s">
        <v>180</v>
      </c>
      <c r="B14" s="5407">
        <v>3.06167730780889E-2</v>
      </c>
      <c r="C14" s="5408">
        <v>1.8037003880217499E-2</v>
      </c>
      <c r="D14" s="5408">
        <v>4.1198337500797003E-2</v>
      </c>
      <c r="E14" s="5408">
        <v>2.3452577894986001E-2</v>
      </c>
      <c r="F14" s="5408">
        <v>5.3218295972052E-2</v>
      </c>
      <c r="G14" s="5408">
        <v>1.5556471581282901E-2</v>
      </c>
      <c r="H14" s="5408">
        <v>1.8189037042315101E-2</v>
      </c>
      <c r="I14" s="5408">
        <v>3.11170215243298E-2</v>
      </c>
      <c r="J14" s="5408">
        <v>6.5726722522632203E-2</v>
      </c>
      <c r="K14" s="5408">
        <v>2.8846914120811199E-2</v>
      </c>
      <c r="L14" s="5408">
        <v>1.52890847386378E-2</v>
      </c>
      <c r="M14" s="5408">
        <v>7.1934460495454702E-3</v>
      </c>
      <c r="N14" s="5408">
        <v>1.9748898052702499E-2</v>
      </c>
      <c r="O14" s="5408">
        <v>6.9626446685628299E-2</v>
      </c>
      <c r="P14" s="5408">
        <v>2.3702400916192901E-2</v>
      </c>
      <c r="Q14" s="5408">
        <v>2.29532215489992E-2</v>
      </c>
      <c r="R14" s="5408">
        <v>3.4169241340754802E-2</v>
      </c>
      <c r="S14" s="5408">
        <v>2.0692998435849E-2</v>
      </c>
      <c r="T14" s="5408">
        <v>3.3408481150956099E-2</v>
      </c>
      <c r="U14" s="5408">
        <v>3.0819304727713399E-2</v>
      </c>
      <c r="V14" s="5410"/>
      <c r="W14" s="5412"/>
      <c r="X14" s="5414"/>
      <c r="Y14" s="5416"/>
      <c r="Z14" s="5408">
        <v>1.1827156118766601E-2</v>
      </c>
      <c r="AA14" s="5408">
        <v>2.9111585664341601E-2</v>
      </c>
      <c r="AB14" s="5408">
        <v>2.48742697834692E-2</v>
      </c>
      <c r="AC14" s="5408">
        <v>2.1045781766034201E-2</v>
      </c>
      <c r="AD14" s="5418"/>
      <c r="AE14" s="5408">
        <v>0.26576818389609103</v>
      </c>
      <c r="AF14" s="5408">
        <v>3.3656145109590502E-2</v>
      </c>
      <c r="AG14" s="5408">
        <v>4.2876238676881999E-3</v>
      </c>
      <c r="AH14" s="5408">
        <v>0</v>
      </c>
      <c r="AI14" s="5408">
        <v>4.9256690145451096E-3</v>
      </c>
      <c r="AJ14" s="5408">
        <v>3.2541190963265298E-2</v>
      </c>
      <c r="AK14" s="5408">
        <v>0.151069509010786</v>
      </c>
      <c r="AL14" s="5408">
        <v>3.4510143644457397E-2</v>
      </c>
      <c r="AM14" s="5408">
        <v>2.5728600464629599E-2</v>
      </c>
      <c r="AN14" s="5408">
        <v>4.9349339100869999E-2</v>
      </c>
      <c r="AO14" s="5408">
        <v>1.8287958681386201E-2</v>
      </c>
      <c r="AP14" s="5420"/>
      <c r="AQ14" s="5408">
        <v>2.85604508929144E-2</v>
      </c>
      <c r="AR14" s="5408">
        <v>1.79059674758759E-2</v>
      </c>
      <c r="AS14" s="5408">
        <v>6.1971470090385797E-2</v>
      </c>
      <c r="AT14" s="5408">
        <v>0</v>
      </c>
      <c r="AU14" s="5408">
        <v>6.9277042261932195E-2</v>
      </c>
      <c r="AV14" s="5408">
        <v>3.2319310618778102E-2</v>
      </c>
      <c r="AW14" s="5408">
        <v>1.82277546897485E-2</v>
      </c>
      <c r="AX14" s="5408">
        <v>1.2004205671435E-2</v>
      </c>
      <c r="AY14" s="5408">
        <v>0</v>
      </c>
      <c r="AZ14" s="5405">
        <v>1.7667014794488099E-2</v>
      </c>
    </row>
    <row r="15" spans="1:52" ht="17" x14ac:dyDescent="0.2">
      <c r="A15" s="5473" t="s">
        <v>68</v>
      </c>
      <c r="B15" s="5471">
        <v>1513</v>
      </c>
      <c r="C15" s="5421">
        <v>658</v>
      </c>
      <c r="D15" s="5422">
        <v>855</v>
      </c>
      <c r="E15" s="5423">
        <v>254</v>
      </c>
      <c r="F15" s="5424">
        <v>372</v>
      </c>
      <c r="G15" s="5425">
        <v>238</v>
      </c>
      <c r="H15" s="5426">
        <v>297</v>
      </c>
      <c r="I15" s="5427">
        <v>352</v>
      </c>
      <c r="J15" s="5428">
        <v>239</v>
      </c>
      <c r="K15" s="5429">
        <v>571</v>
      </c>
      <c r="L15" s="5430">
        <v>426</v>
      </c>
      <c r="M15" s="5431">
        <v>277</v>
      </c>
      <c r="N15" s="5432">
        <v>1041</v>
      </c>
      <c r="O15" s="5433">
        <v>232</v>
      </c>
      <c r="P15" s="5434">
        <v>146</v>
      </c>
      <c r="Q15" s="5435">
        <v>93</v>
      </c>
      <c r="R15" s="5436">
        <v>865</v>
      </c>
      <c r="S15" s="5437">
        <v>261</v>
      </c>
      <c r="T15" s="5438">
        <v>256</v>
      </c>
      <c r="U15" s="5439">
        <v>90</v>
      </c>
      <c r="V15" s="5440">
        <v>18</v>
      </c>
      <c r="W15" s="5441">
        <v>9</v>
      </c>
      <c r="X15" s="5442">
        <v>6</v>
      </c>
      <c r="Y15" s="5443">
        <v>8</v>
      </c>
      <c r="Z15" s="5444">
        <v>470</v>
      </c>
      <c r="AA15" s="5445">
        <v>510</v>
      </c>
      <c r="AB15" s="5446">
        <v>419</v>
      </c>
      <c r="AC15" s="5447">
        <v>52</v>
      </c>
      <c r="AD15" s="5448">
        <v>20</v>
      </c>
      <c r="AE15" s="5449">
        <v>42</v>
      </c>
      <c r="AF15" s="5450">
        <v>113</v>
      </c>
      <c r="AG15" s="5451">
        <v>169</v>
      </c>
      <c r="AH15" s="5452">
        <v>79</v>
      </c>
      <c r="AI15" s="5453">
        <v>80</v>
      </c>
      <c r="AJ15" s="5454">
        <v>1064</v>
      </c>
      <c r="AK15" s="5455">
        <v>42</v>
      </c>
      <c r="AL15" s="5456">
        <v>501</v>
      </c>
      <c r="AM15" s="5457">
        <v>610</v>
      </c>
      <c r="AN15" s="5458">
        <v>191</v>
      </c>
      <c r="AO15" s="5459">
        <v>201</v>
      </c>
      <c r="AP15" s="5460">
        <v>10</v>
      </c>
      <c r="AQ15" s="5461">
        <v>1195</v>
      </c>
      <c r="AR15" s="5462">
        <v>61</v>
      </c>
      <c r="AS15" s="5463">
        <v>142</v>
      </c>
      <c r="AT15" s="5464">
        <v>111</v>
      </c>
      <c r="AU15" s="5465">
        <v>293</v>
      </c>
      <c r="AV15" s="5466">
        <v>405</v>
      </c>
      <c r="AW15" s="5467">
        <v>337</v>
      </c>
      <c r="AX15" s="5468">
        <v>202</v>
      </c>
      <c r="AY15" s="5469">
        <v>118</v>
      </c>
      <c r="AZ15" s="5470">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76</v>
      </c>
    </row>
    <row r="8" spans="1:52" ht="17" x14ac:dyDescent="0.2">
      <c r="A8" s="88" t="s">
        <v>77</v>
      </c>
    </row>
    <row r="9" spans="1:52" ht="51" x14ac:dyDescent="0.2">
      <c r="A9" s="99" t="s">
        <v>63</v>
      </c>
    </row>
    <row r="10" spans="1:52" ht="17" x14ac:dyDescent="0.2">
      <c r="A10" s="458" t="s">
        <v>64</v>
      </c>
      <c r="B10" s="392">
        <v>0.44470268570767502</v>
      </c>
      <c r="C10" s="347">
        <v>0.495818850816718</v>
      </c>
      <c r="D10" s="348">
        <v>0.40171594230427499</v>
      </c>
      <c r="E10" s="349">
        <v>0.47129937287007101</v>
      </c>
      <c r="F10" s="350">
        <v>0.36911876248942599</v>
      </c>
      <c r="G10" s="351">
        <v>0.44519222437249101</v>
      </c>
      <c r="H10" s="352">
        <v>0.51350697692901404</v>
      </c>
      <c r="I10" s="353">
        <v>0.45584742134846201</v>
      </c>
      <c r="J10" s="354">
        <v>0.35383016557133301</v>
      </c>
      <c r="K10" s="355">
        <v>0.45369325504176999</v>
      </c>
      <c r="L10" s="356">
        <v>0.45609476839773999</v>
      </c>
      <c r="M10" s="357">
        <v>0.54080800319239697</v>
      </c>
      <c r="N10" s="358">
        <v>0.45652104296441198</v>
      </c>
      <c r="O10" s="359">
        <v>0.37730016478082101</v>
      </c>
      <c r="P10" s="360">
        <v>0.54691163169045298</v>
      </c>
      <c r="Q10" s="361">
        <v>0.37389296290695001</v>
      </c>
      <c r="R10" s="362">
        <v>0.472875062739883</v>
      </c>
      <c r="S10" s="363">
        <v>0.35274503789539202</v>
      </c>
      <c r="T10" s="364">
        <v>0.46919337980692599</v>
      </c>
      <c r="U10" s="365">
        <v>0.38353370485514299</v>
      </c>
      <c r="V10" s="395"/>
      <c r="W10" s="397"/>
      <c r="X10" s="399"/>
      <c r="Y10" s="401"/>
      <c r="Z10" s="366">
        <v>0.51767933452267401</v>
      </c>
      <c r="AA10" s="367">
        <v>0.437661742832822</v>
      </c>
      <c r="AB10" s="368">
        <v>0.42441540553795198</v>
      </c>
      <c r="AC10" s="369">
        <v>0.33106476852185901</v>
      </c>
      <c r="AD10" s="403"/>
      <c r="AE10" s="370">
        <v>0.23893353506792001</v>
      </c>
      <c r="AF10" s="371">
        <v>0.45730555669994599</v>
      </c>
      <c r="AG10" s="372">
        <v>0.43997354711410602</v>
      </c>
      <c r="AH10" s="373">
        <v>0.55515586547469797</v>
      </c>
      <c r="AI10" s="374">
        <v>0.46099600309667799</v>
      </c>
      <c r="AJ10" s="375">
        <v>0.44514484645602398</v>
      </c>
      <c r="AK10" s="376">
        <v>0.26158240624386198</v>
      </c>
      <c r="AL10" s="377">
        <v>0.42512079298651201</v>
      </c>
      <c r="AM10" s="378">
        <v>0.470765450583149</v>
      </c>
      <c r="AN10" s="379">
        <v>0.52146972968286198</v>
      </c>
      <c r="AO10" s="380">
        <v>0.338423416064142</v>
      </c>
      <c r="AP10" s="405"/>
      <c r="AQ10" s="381">
        <v>0.45674393320891998</v>
      </c>
      <c r="AR10" s="382">
        <v>0.38581512081501501</v>
      </c>
      <c r="AS10" s="383">
        <v>0.347520143766262</v>
      </c>
      <c r="AT10" s="384">
        <v>0.485020867747398</v>
      </c>
      <c r="AU10" s="385">
        <v>0.32221728523299198</v>
      </c>
      <c r="AV10" s="386">
        <v>0.43499718153740002</v>
      </c>
      <c r="AW10" s="387">
        <v>0.43912199033653998</v>
      </c>
      <c r="AX10" s="388">
        <v>0.58443590498666598</v>
      </c>
      <c r="AY10" s="389">
        <v>0.59119320426358102</v>
      </c>
      <c r="AZ10" s="390">
        <v>0.456909546872522</v>
      </c>
    </row>
    <row r="11" spans="1:52" ht="17" x14ac:dyDescent="0.2">
      <c r="A11" s="458" t="s">
        <v>65</v>
      </c>
      <c r="B11" s="393">
        <v>0.341164733607979</v>
      </c>
      <c r="C11" s="394">
        <v>0.34571565995980102</v>
      </c>
      <c r="D11" s="394">
        <v>0.33733757828605199</v>
      </c>
      <c r="E11" s="394">
        <v>0.304425029102252</v>
      </c>
      <c r="F11" s="394">
        <v>0.37315263289395101</v>
      </c>
      <c r="G11" s="394">
        <v>0.34162969422707701</v>
      </c>
      <c r="H11" s="394">
        <v>0.29500558558552398</v>
      </c>
      <c r="I11" s="394">
        <v>0.37090051509667499</v>
      </c>
      <c r="J11" s="394">
        <v>0.338082652174019</v>
      </c>
      <c r="K11" s="394">
        <v>0.31636902365070202</v>
      </c>
      <c r="L11" s="394">
        <v>0.38022966899701299</v>
      </c>
      <c r="M11" s="394">
        <v>0.33579654956911598</v>
      </c>
      <c r="N11" s="394">
        <v>0.36905402704633899</v>
      </c>
      <c r="O11" s="394">
        <v>0.285020684070458</v>
      </c>
      <c r="P11" s="394">
        <v>0.24641870686148901</v>
      </c>
      <c r="Q11" s="394">
        <v>0.41675864043992999</v>
      </c>
      <c r="R11" s="394">
        <v>0.33709975562449201</v>
      </c>
      <c r="S11" s="394">
        <v>0.32367683829244398</v>
      </c>
      <c r="T11" s="394">
        <v>0.376445278970852</v>
      </c>
      <c r="U11" s="394">
        <v>0.35057571771174301</v>
      </c>
      <c r="V11" s="396"/>
      <c r="W11" s="398"/>
      <c r="X11" s="400"/>
      <c r="Y11" s="402"/>
      <c r="Z11" s="394">
        <v>0.32880869774163701</v>
      </c>
      <c r="AA11" s="394">
        <v>0.375468008067809</v>
      </c>
      <c r="AB11" s="394">
        <v>0.33826237274222898</v>
      </c>
      <c r="AC11" s="394">
        <v>0.26989392518065702</v>
      </c>
      <c r="AD11" s="404"/>
      <c r="AE11" s="394">
        <v>0.19599672594687101</v>
      </c>
      <c r="AF11" s="394">
        <v>0.32867612390539103</v>
      </c>
      <c r="AG11" s="394">
        <v>0.35341743635092898</v>
      </c>
      <c r="AH11" s="394">
        <v>0.26229593272096102</v>
      </c>
      <c r="AI11" s="394">
        <v>0.44476103607915801</v>
      </c>
      <c r="AJ11" s="394">
        <v>0.34039949967504501</v>
      </c>
      <c r="AK11" s="394">
        <v>0.35232003104891901</v>
      </c>
      <c r="AL11" s="394">
        <v>0.33259558083867302</v>
      </c>
      <c r="AM11" s="394">
        <v>0.34863899629846501</v>
      </c>
      <c r="AN11" s="394">
        <v>0.34484462089982998</v>
      </c>
      <c r="AO11" s="394">
        <v>0.341809474676456</v>
      </c>
      <c r="AP11" s="406"/>
      <c r="AQ11" s="394">
        <v>0.34805603125356199</v>
      </c>
      <c r="AR11" s="394">
        <v>0.31303301262309802</v>
      </c>
      <c r="AS11" s="394">
        <v>0.32181046553550402</v>
      </c>
      <c r="AT11" s="394">
        <v>0.31112198153646697</v>
      </c>
      <c r="AU11" s="394">
        <v>0.33290897183373902</v>
      </c>
      <c r="AV11" s="394">
        <v>0.345946223434557</v>
      </c>
      <c r="AW11" s="394">
        <v>0.37701396706629098</v>
      </c>
      <c r="AX11" s="394">
        <v>0.29354674143415899</v>
      </c>
      <c r="AY11" s="394">
        <v>0.29857137911228998</v>
      </c>
      <c r="AZ11" s="391">
        <v>0.359507791977425</v>
      </c>
    </row>
    <row r="12" spans="1:52" ht="17" x14ac:dyDescent="0.2">
      <c r="A12" s="458" t="s">
        <v>66</v>
      </c>
      <c r="B12" s="393">
        <v>0.108643693342565</v>
      </c>
      <c r="C12" s="394">
        <v>0.100380712104064</v>
      </c>
      <c r="D12" s="394">
        <v>0.115592545109689</v>
      </c>
      <c r="E12" s="394">
        <v>0.10375470287173</v>
      </c>
      <c r="F12" s="394">
        <v>0.13566590155091199</v>
      </c>
      <c r="G12" s="394">
        <v>0.101186903348312</v>
      </c>
      <c r="H12" s="394">
        <v>8.0863383189665697E-2</v>
      </c>
      <c r="I12" s="394">
        <v>0.109665055798276</v>
      </c>
      <c r="J12" s="394">
        <v>0.12842304725228801</v>
      </c>
      <c r="K12" s="394">
        <v>0.12194486576381</v>
      </c>
      <c r="L12" s="394">
        <v>9.4187255157802102E-2</v>
      </c>
      <c r="M12" s="394">
        <v>7.5538414096261997E-2</v>
      </c>
      <c r="N12" s="394">
        <v>9.1111474914659096E-2</v>
      </c>
      <c r="O12" s="394">
        <v>0.15646721090136301</v>
      </c>
      <c r="P12" s="394">
        <v>0.133205043373743</v>
      </c>
      <c r="Q12" s="394">
        <v>8.1980541245544797E-2</v>
      </c>
      <c r="R12" s="394">
        <v>8.7269767741801604E-2</v>
      </c>
      <c r="S12" s="394">
        <v>0.16348933373020799</v>
      </c>
      <c r="T12" s="394">
        <v>9.1007217949028094E-2</v>
      </c>
      <c r="U12" s="394">
        <v>0.19573176912477799</v>
      </c>
      <c r="V12" s="396"/>
      <c r="W12" s="398"/>
      <c r="X12" s="400"/>
      <c r="Y12" s="402"/>
      <c r="Z12" s="394">
        <v>9.0159722510337603E-2</v>
      </c>
      <c r="AA12" s="394">
        <v>9.3330658906854005E-2</v>
      </c>
      <c r="AB12" s="394">
        <v>0.12802517272043201</v>
      </c>
      <c r="AC12" s="394">
        <v>0.20322038615769999</v>
      </c>
      <c r="AD12" s="404"/>
      <c r="AE12" s="394">
        <v>0.17192086051376201</v>
      </c>
      <c r="AF12" s="394">
        <v>0.117186448591714</v>
      </c>
      <c r="AG12" s="394">
        <v>0.120576611749745</v>
      </c>
      <c r="AH12" s="394">
        <v>0.13956194331320301</v>
      </c>
      <c r="AI12" s="394">
        <v>4.8752469077810598E-2</v>
      </c>
      <c r="AJ12" s="394">
        <v>0.10383345829243699</v>
      </c>
      <c r="AK12" s="394">
        <v>0.12721773764137101</v>
      </c>
      <c r="AL12" s="394">
        <v>0.116884808979739</v>
      </c>
      <c r="AM12" s="394">
        <v>9.8498776529321694E-2</v>
      </c>
      <c r="AN12" s="394">
        <v>7.0955974048355894E-2</v>
      </c>
      <c r="AO12" s="394">
        <v>0.158904586846734</v>
      </c>
      <c r="AP12" s="406"/>
      <c r="AQ12" s="394">
        <v>0.104006660690786</v>
      </c>
      <c r="AR12" s="394">
        <v>0.10280143576237701</v>
      </c>
      <c r="AS12" s="394">
        <v>0.13161362537485699</v>
      </c>
      <c r="AT12" s="394">
        <v>0.124854104188567</v>
      </c>
      <c r="AU12" s="394">
        <v>0.14002632626348899</v>
      </c>
      <c r="AV12" s="394">
        <v>0.12493290264765999</v>
      </c>
      <c r="AW12" s="394">
        <v>9.0661336051251096E-2</v>
      </c>
      <c r="AX12" s="394">
        <v>8.2660211610805306E-2</v>
      </c>
      <c r="AY12" s="394">
        <v>6.8600079362895305E-2</v>
      </c>
      <c r="AZ12" s="391">
        <v>0.100790197960039</v>
      </c>
    </row>
    <row r="13" spans="1:52" ht="17" x14ac:dyDescent="0.2">
      <c r="A13" s="458" t="s">
        <v>67</v>
      </c>
      <c r="B13" s="393">
        <v>0.105488887341781</v>
      </c>
      <c r="C13" s="394">
        <v>5.8084777119417202E-2</v>
      </c>
      <c r="D13" s="394">
        <v>0.145353934299984</v>
      </c>
      <c r="E13" s="394">
        <v>0.12052089515594699</v>
      </c>
      <c r="F13" s="394">
        <v>0.122062703065712</v>
      </c>
      <c r="G13" s="394">
        <v>0.111991178052121</v>
      </c>
      <c r="H13" s="394">
        <v>0.110624054295797</v>
      </c>
      <c r="I13" s="394">
        <v>6.3587007756586295E-2</v>
      </c>
      <c r="J13" s="394">
        <v>0.17966413500236</v>
      </c>
      <c r="K13" s="394">
        <v>0.107992855543717</v>
      </c>
      <c r="L13" s="394">
        <v>6.9488307447444303E-2</v>
      </c>
      <c r="M13" s="394">
        <v>4.78570331422246E-2</v>
      </c>
      <c r="N13" s="394">
        <v>8.3313455074589204E-2</v>
      </c>
      <c r="O13" s="394">
        <v>0.18121194024735801</v>
      </c>
      <c r="P13" s="394">
        <v>7.3464618074315105E-2</v>
      </c>
      <c r="Q13" s="394">
        <v>0.127367855407575</v>
      </c>
      <c r="R13" s="394">
        <v>0.10275541389382301</v>
      </c>
      <c r="S13" s="394">
        <v>0.16008879008195601</v>
      </c>
      <c r="T13" s="394">
        <v>6.3354123273193494E-2</v>
      </c>
      <c r="U13" s="394">
        <v>7.0158808308335596E-2</v>
      </c>
      <c r="V13" s="396"/>
      <c r="W13" s="398"/>
      <c r="X13" s="400"/>
      <c r="Y13" s="402"/>
      <c r="Z13" s="394">
        <v>6.3352245225352294E-2</v>
      </c>
      <c r="AA13" s="394">
        <v>9.3539590192514996E-2</v>
      </c>
      <c r="AB13" s="394">
        <v>0.109297048999387</v>
      </c>
      <c r="AC13" s="394">
        <v>0.195820920139784</v>
      </c>
      <c r="AD13" s="404"/>
      <c r="AE13" s="394">
        <v>0.39314887847144703</v>
      </c>
      <c r="AF13" s="394">
        <v>9.6831870802949804E-2</v>
      </c>
      <c r="AG13" s="394">
        <v>8.6032404785220007E-2</v>
      </c>
      <c r="AH13" s="394">
        <v>4.2986258491138102E-2</v>
      </c>
      <c r="AI13" s="394">
        <v>4.5490491746353001E-2</v>
      </c>
      <c r="AJ13" s="394">
        <v>0.110622195576494</v>
      </c>
      <c r="AK13" s="394">
        <v>0.258879825065849</v>
      </c>
      <c r="AL13" s="394">
        <v>0.12539881719507601</v>
      </c>
      <c r="AM13" s="394">
        <v>8.2096776589064197E-2</v>
      </c>
      <c r="AN13" s="394">
        <v>6.2729675368952395E-2</v>
      </c>
      <c r="AO13" s="394">
        <v>0.16086252241266699</v>
      </c>
      <c r="AP13" s="406"/>
      <c r="AQ13" s="394">
        <v>9.1193374846732303E-2</v>
      </c>
      <c r="AR13" s="394">
        <v>0.19835043079951001</v>
      </c>
      <c r="AS13" s="394">
        <v>0.19905576532337599</v>
      </c>
      <c r="AT13" s="394">
        <v>7.9003046527568205E-2</v>
      </c>
      <c r="AU13" s="394">
        <v>0.20484741666978001</v>
      </c>
      <c r="AV13" s="394">
        <v>9.4123692380382304E-2</v>
      </c>
      <c r="AW13" s="394">
        <v>9.3202706545918404E-2</v>
      </c>
      <c r="AX13" s="394">
        <v>3.9357141968370403E-2</v>
      </c>
      <c r="AY13" s="394">
        <v>4.1635337261234397E-2</v>
      </c>
      <c r="AZ13" s="391">
        <v>8.2792463190012905E-2</v>
      </c>
    </row>
    <row r="14" spans="1:52" ht="17" x14ac:dyDescent="0.2">
      <c r="A14" s="459" t="s">
        <v>68</v>
      </c>
      <c r="B14" s="457">
        <v>1519</v>
      </c>
      <c r="C14" s="407">
        <v>659</v>
      </c>
      <c r="D14" s="408">
        <v>860</v>
      </c>
      <c r="E14" s="409">
        <v>254</v>
      </c>
      <c r="F14" s="410">
        <v>376</v>
      </c>
      <c r="G14" s="411">
        <v>240</v>
      </c>
      <c r="H14" s="412">
        <v>297</v>
      </c>
      <c r="I14" s="413">
        <v>352</v>
      </c>
      <c r="J14" s="414">
        <v>242</v>
      </c>
      <c r="K14" s="415">
        <v>573</v>
      </c>
      <c r="L14" s="416">
        <v>427</v>
      </c>
      <c r="M14" s="417">
        <v>277</v>
      </c>
      <c r="N14" s="418">
        <v>1041</v>
      </c>
      <c r="O14" s="419">
        <v>235</v>
      </c>
      <c r="P14" s="420">
        <v>149</v>
      </c>
      <c r="Q14" s="421">
        <v>93</v>
      </c>
      <c r="R14" s="422">
        <v>871</v>
      </c>
      <c r="S14" s="423">
        <v>260</v>
      </c>
      <c r="T14" s="424">
        <v>257</v>
      </c>
      <c r="U14" s="425">
        <v>90</v>
      </c>
      <c r="V14" s="426">
        <v>18</v>
      </c>
      <c r="W14" s="427">
        <v>9</v>
      </c>
      <c r="X14" s="428">
        <v>6</v>
      </c>
      <c r="Y14" s="429">
        <v>8</v>
      </c>
      <c r="Z14" s="430">
        <v>473</v>
      </c>
      <c r="AA14" s="431">
        <v>510</v>
      </c>
      <c r="AB14" s="432">
        <v>422</v>
      </c>
      <c r="AC14" s="433">
        <v>51</v>
      </c>
      <c r="AD14" s="434">
        <v>20</v>
      </c>
      <c r="AE14" s="435">
        <v>43</v>
      </c>
      <c r="AF14" s="436">
        <v>114</v>
      </c>
      <c r="AG14" s="437">
        <v>168</v>
      </c>
      <c r="AH14" s="438">
        <v>79</v>
      </c>
      <c r="AI14" s="439">
        <v>80</v>
      </c>
      <c r="AJ14" s="440">
        <v>1068</v>
      </c>
      <c r="AK14" s="441">
        <v>44</v>
      </c>
      <c r="AL14" s="442">
        <v>505</v>
      </c>
      <c r="AM14" s="443">
        <v>612</v>
      </c>
      <c r="AN14" s="444">
        <v>190</v>
      </c>
      <c r="AO14" s="445">
        <v>202</v>
      </c>
      <c r="AP14" s="446">
        <v>10</v>
      </c>
      <c r="AQ14" s="447">
        <v>1200</v>
      </c>
      <c r="AR14" s="448">
        <v>61</v>
      </c>
      <c r="AS14" s="449">
        <v>142</v>
      </c>
      <c r="AT14" s="450">
        <v>112</v>
      </c>
      <c r="AU14" s="451">
        <v>293</v>
      </c>
      <c r="AV14" s="452">
        <v>409</v>
      </c>
      <c r="AW14" s="453">
        <v>338</v>
      </c>
      <c r="AX14" s="454">
        <v>202</v>
      </c>
      <c r="AY14" s="455">
        <v>118</v>
      </c>
      <c r="AZ14" s="456">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257</v>
      </c>
    </row>
    <row r="8" spans="1:52" ht="34" x14ac:dyDescent="0.2">
      <c r="A8" s="99" t="s">
        <v>256</v>
      </c>
    </row>
    <row r="9" spans="1:52" ht="17" x14ac:dyDescent="0.2">
      <c r="A9" s="5585" t="s">
        <v>245</v>
      </c>
      <c r="B9" s="5519">
        <v>0.54098757089665495</v>
      </c>
      <c r="C9" s="5474">
        <v>0.56982804299856504</v>
      </c>
      <c r="D9" s="5475">
        <v>0.51673915559095196</v>
      </c>
      <c r="E9" s="5476">
        <v>0.43131285815258902</v>
      </c>
      <c r="F9" s="5477">
        <v>0.47555018163412599</v>
      </c>
      <c r="G9" s="5478">
        <v>0.60017381109586099</v>
      </c>
      <c r="H9" s="5479">
        <v>0.62489770036939196</v>
      </c>
      <c r="I9" s="5480">
        <v>0.58349598842399797</v>
      </c>
      <c r="J9" s="5481">
        <v>0.58938352104006297</v>
      </c>
      <c r="K9" s="5482">
        <v>0.54963911499209495</v>
      </c>
      <c r="L9" s="5483">
        <v>0.53177075001873197</v>
      </c>
      <c r="M9" s="5484">
        <v>0.46792965939296799</v>
      </c>
      <c r="N9" s="5485">
        <v>0.54223842508356901</v>
      </c>
      <c r="O9" s="5486">
        <v>0.51550123292100603</v>
      </c>
      <c r="P9" s="5487">
        <v>0.56278911779673302</v>
      </c>
      <c r="Q9" s="5488">
        <v>0.57477440951765002</v>
      </c>
      <c r="R9" s="5489">
        <v>0.55194769621603301</v>
      </c>
      <c r="S9" s="5490">
        <v>0.45555039308690298</v>
      </c>
      <c r="T9" s="5491">
        <v>0.58597892755941905</v>
      </c>
      <c r="U9" s="5492">
        <v>0.644836140168354</v>
      </c>
      <c r="V9" s="5522"/>
      <c r="W9" s="5524"/>
      <c r="X9" s="5526"/>
      <c r="Y9" s="5528"/>
      <c r="Z9" s="5493">
        <v>0.60436719356528201</v>
      </c>
      <c r="AA9" s="5494">
        <v>0.52956610668784299</v>
      </c>
      <c r="AB9" s="5495">
        <v>0.522991092390794</v>
      </c>
      <c r="AC9" s="5496">
        <v>0.31477692532082702</v>
      </c>
      <c r="AD9" s="5530"/>
      <c r="AE9" s="5497">
        <v>0.44879193420539398</v>
      </c>
      <c r="AF9" s="5498">
        <v>0.54280841638572996</v>
      </c>
      <c r="AG9" s="5499">
        <v>0.73310811454407498</v>
      </c>
      <c r="AH9" s="5500">
        <v>0.56531518612902398</v>
      </c>
      <c r="AI9" s="5501">
        <v>0.60546604178137498</v>
      </c>
      <c r="AJ9" s="5502">
        <v>0.52545444470043301</v>
      </c>
      <c r="AK9" s="5503">
        <v>0.28104951024590702</v>
      </c>
      <c r="AL9" s="5504">
        <v>0.56363793527019301</v>
      </c>
      <c r="AM9" s="5505">
        <v>0.51937773432113599</v>
      </c>
      <c r="AN9" s="5506">
        <v>0.528119407633028</v>
      </c>
      <c r="AO9" s="5507">
        <v>0.54958513154479205</v>
      </c>
      <c r="AP9" s="5532"/>
      <c r="AQ9" s="5508">
        <v>0.55202528358462299</v>
      </c>
      <c r="AR9" s="5509">
        <v>0.50934732281290496</v>
      </c>
      <c r="AS9" s="5510">
        <v>0.40099232666350998</v>
      </c>
      <c r="AT9" s="5511">
        <v>0.67253025340150996</v>
      </c>
      <c r="AU9" s="5512">
        <v>0.61171116338086695</v>
      </c>
      <c r="AV9" s="5513">
        <v>0.50852749289354704</v>
      </c>
      <c r="AW9" s="5514">
        <v>0.51315297169878804</v>
      </c>
      <c r="AX9" s="5515">
        <v>0.56822654633082104</v>
      </c>
      <c r="AY9" s="5516">
        <v>0.42877268922147099</v>
      </c>
      <c r="AZ9" s="5517">
        <v>0.58246065305757599</v>
      </c>
    </row>
    <row r="10" spans="1:52" ht="17" x14ac:dyDescent="0.2">
      <c r="A10" s="5585" t="s">
        <v>246</v>
      </c>
      <c r="B10" s="5520">
        <v>0.256160230167505</v>
      </c>
      <c r="C10" s="5521">
        <v>0.23834502344014799</v>
      </c>
      <c r="D10" s="5521">
        <v>0.27113885222179901</v>
      </c>
      <c r="E10" s="5521">
        <v>0.27717720408625002</v>
      </c>
      <c r="F10" s="5521">
        <v>0.269276838697872</v>
      </c>
      <c r="G10" s="5521">
        <v>0.24878938917139501</v>
      </c>
      <c r="H10" s="5521">
        <v>0.221163836648087</v>
      </c>
      <c r="I10" s="5521">
        <v>0.26123708801458501</v>
      </c>
      <c r="J10" s="5521">
        <v>0.20628097052761599</v>
      </c>
      <c r="K10" s="5521">
        <v>0.26193391907177499</v>
      </c>
      <c r="L10" s="5521">
        <v>0.27269097618765498</v>
      </c>
      <c r="M10" s="5521">
        <v>0.29186317874101197</v>
      </c>
      <c r="N10" s="5521">
        <v>0.264460518088876</v>
      </c>
      <c r="O10" s="5521">
        <v>0.244220534044708</v>
      </c>
      <c r="P10" s="5521">
        <v>0.246604967541946</v>
      </c>
      <c r="Q10" s="5521">
        <v>0.22993121541598399</v>
      </c>
      <c r="R10" s="5521">
        <v>0.24782981557501399</v>
      </c>
      <c r="S10" s="5521">
        <v>0.29697777557245097</v>
      </c>
      <c r="T10" s="5521">
        <v>0.23970631047107299</v>
      </c>
      <c r="U10" s="5521">
        <v>0.22403812201406001</v>
      </c>
      <c r="V10" s="5523"/>
      <c r="W10" s="5525"/>
      <c r="X10" s="5527"/>
      <c r="Y10" s="5529"/>
      <c r="Z10" s="5521">
        <v>0.239827176383095</v>
      </c>
      <c r="AA10" s="5521">
        <v>0.28514692859748197</v>
      </c>
      <c r="AB10" s="5521">
        <v>0.25045882940821201</v>
      </c>
      <c r="AC10" s="5521">
        <v>0.30034862112085098</v>
      </c>
      <c r="AD10" s="5531"/>
      <c r="AE10" s="5521">
        <v>0.12875829876823799</v>
      </c>
      <c r="AF10" s="5521">
        <v>0.254706507247832</v>
      </c>
      <c r="AG10" s="5521">
        <v>0.19164891269491</v>
      </c>
      <c r="AH10" s="5521">
        <v>0.32253350704829298</v>
      </c>
      <c r="AI10" s="5521">
        <v>0.23189412308940099</v>
      </c>
      <c r="AJ10" s="5521">
        <v>0.26514125663954802</v>
      </c>
      <c r="AK10" s="5521">
        <v>0.14317527256548801</v>
      </c>
      <c r="AL10" s="5521">
        <v>0.22642712968102199</v>
      </c>
      <c r="AM10" s="5521">
        <v>0.26718764494252401</v>
      </c>
      <c r="AN10" s="5521">
        <v>0.26874716049066699</v>
      </c>
      <c r="AO10" s="5521">
        <v>0.29749475920255097</v>
      </c>
      <c r="AP10" s="5533"/>
      <c r="AQ10" s="5521">
        <v>0.24724752690217899</v>
      </c>
      <c r="AR10" s="5521">
        <v>0.30260745208815598</v>
      </c>
      <c r="AS10" s="5521">
        <v>0.35966294729061998</v>
      </c>
      <c r="AT10" s="5521">
        <v>0.14984633546892601</v>
      </c>
      <c r="AU10" s="5521">
        <v>0.20478215771158501</v>
      </c>
      <c r="AV10" s="5521">
        <v>0.28102182651489499</v>
      </c>
      <c r="AW10" s="5521">
        <v>0.28794488261129902</v>
      </c>
      <c r="AX10" s="5521">
        <v>0.21676005690514</v>
      </c>
      <c r="AY10" s="5521">
        <v>0.329178469751995</v>
      </c>
      <c r="AZ10" s="5518">
        <v>0.22874327115505999</v>
      </c>
    </row>
    <row r="11" spans="1:52" ht="17" x14ac:dyDescent="0.2">
      <c r="A11" s="5585" t="s">
        <v>247</v>
      </c>
      <c r="B11" s="5520">
        <v>0.100693534230332</v>
      </c>
      <c r="C11" s="5521">
        <v>9.1271796102700795E-2</v>
      </c>
      <c r="D11" s="5521">
        <v>0.108615118114711</v>
      </c>
      <c r="E11" s="5521">
        <v>0.151762469365786</v>
      </c>
      <c r="F11" s="5521">
        <v>0.11479256610145699</v>
      </c>
      <c r="G11" s="5521">
        <v>7.8690491760912806E-2</v>
      </c>
      <c r="H11" s="5521">
        <v>7.8391748749024104E-2</v>
      </c>
      <c r="I11" s="5521">
        <v>8.1512804980223702E-2</v>
      </c>
      <c r="J11" s="5521">
        <v>0.101614189448541</v>
      </c>
      <c r="K11" s="5521">
        <v>9.2467872045828306E-2</v>
      </c>
      <c r="L11" s="5521">
        <v>0.106290786616014</v>
      </c>
      <c r="M11" s="5521">
        <v>0.107161045252072</v>
      </c>
      <c r="N11" s="5521">
        <v>9.9302165226755598E-2</v>
      </c>
      <c r="O11" s="5521">
        <v>0.11470623606399399</v>
      </c>
      <c r="P11" s="5521">
        <v>0.103757919263032</v>
      </c>
      <c r="Q11" s="5521">
        <v>6.2567907749500995E-2</v>
      </c>
      <c r="R11" s="5521">
        <v>0.109671170911118</v>
      </c>
      <c r="S11" s="5521">
        <v>0.12058862668059001</v>
      </c>
      <c r="T11" s="5521">
        <v>6.4971134042977399E-2</v>
      </c>
      <c r="U11" s="5521">
        <v>4.5929318773955799E-2</v>
      </c>
      <c r="V11" s="5523"/>
      <c r="W11" s="5525"/>
      <c r="X11" s="5527"/>
      <c r="Y11" s="5529"/>
      <c r="Z11" s="5521">
        <v>8.5714939029369802E-2</v>
      </c>
      <c r="AA11" s="5521">
        <v>9.3981428567169095E-2</v>
      </c>
      <c r="AB11" s="5521">
        <v>0.11550397033811401</v>
      </c>
      <c r="AC11" s="5521">
        <v>0.198687520016646</v>
      </c>
      <c r="AD11" s="5531"/>
      <c r="AE11" s="5521">
        <v>0.101524918322925</v>
      </c>
      <c r="AF11" s="5521">
        <v>8.17858422881277E-2</v>
      </c>
      <c r="AG11" s="5521">
        <v>2.1567662476623499E-2</v>
      </c>
      <c r="AH11" s="5521">
        <v>5.6548862795226702E-2</v>
      </c>
      <c r="AI11" s="5521">
        <v>9.1573205407057406E-2</v>
      </c>
      <c r="AJ11" s="5521">
        <v>0.110669712671242</v>
      </c>
      <c r="AK11" s="5521">
        <v>0.20113167628662501</v>
      </c>
      <c r="AL11" s="5521">
        <v>9.54868535587442E-2</v>
      </c>
      <c r="AM11" s="5521">
        <v>0.116152582954132</v>
      </c>
      <c r="AN11" s="5521">
        <v>8.4767752132431498E-2</v>
      </c>
      <c r="AO11" s="5521">
        <v>8.7315770585966193E-2</v>
      </c>
      <c r="AP11" s="5533"/>
      <c r="AQ11" s="5521">
        <v>0.100784976983074</v>
      </c>
      <c r="AR11" s="5521">
        <v>4.9441765959404999E-2</v>
      </c>
      <c r="AS11" s="5521">
        <v>0.12422179804432899</v>
      </c>
      <c r="AT11" s="5521">
        <v>0.10995154400515</v>
      </c>
      <c r="AU11" s="5521">
        <v>7.2614302005756706E-2</v>
      </c>
      <c r="AV11" s="5521">
        <v>0.13077275630189</v>
      </c>
      <c r="AW11" s="5521">
        <v>9.4882717851564102E-2</v>
      </c>
      <c r="AX11" s="5521">
        <v>0.103332393209541</v>
      </c>
      <c r="AY11" s="5521">
        <v>6.5645720129501803E-2</v>
      </c>
      <c r="AZ11" s="5518">
        <v>0.115994553341933</v>
      </c>
    </row>
    <row r="12" spans="1:52" ht="17" x14ac:dyDescent="0.2">
      <c r="A12" s="5585" t="s">
        <v>248</v>
      </c>
      <c r="B12" s="5520">
        <v>5.05360183570406E-2</v>
      </c>
      <c r="C12" s="5521">
        <v>4.9360138331606802E-2</v>
      </c>
      <c r="D12" s="5521">
        <v>5.1524671632397802E-2</v>
      </c>
      <c r="E12" s="5521">
        <v>7.4466003305421205E-2</v>
      </c>
      <c r="F12" s="5521">
        <v>6.3721575385650001E-2</v>
      </c>
      <c r="G12" s="5521">
        <v>3.31190503579437E-2</v>
      </c>
      <c r="H12" s="5521">
        <v>4.2117815602710502E-2</v>
      </c>
      <c r="I12" s="5521">
        <v>3.7218364960683502E-2</v>
      </c>
      <c r="J12" s="5521">
        <v>2.78292844153517E-2</v>
      </c>
      <c r="K12" s="5521">
        <v>4.7195061673631897E-2</v>
      </c>
      <c r="L12" s="5521">
        <v>5.0805044285667199E-2</v>
      </c>
      <c r="M12" s="5521">
        <v>8.9509841204824997E-2</v>
      </c>
      <c r="N12" s="5521">
        <v>5.9129883368577801E-2</v>
      </c>
      <c r="O12" s="5521">
        <v>2.1600788714052799E-2</v>
      </c>
      <c r="P12" s="5521">
        <v>4.1047831387957603E-2</v>
      </c>
      <c r="Q12" s="5521">
        <v>7.77888968617369E-2</v>
      </c>
      <c r="R12" s="5521">
        <v>4.3507469449553797E-2</v>
      </c>
      <c r="S12" s="5521">
        <v>6.6263543022284599E-2</v>
      </c>
      <c r="T12" s="5521">
        <v>4.8782257842523102E-2</v>
      </c>
      <c r="U12" s="5521">
        <v>4.4569250425230203E-2</v>
      </c>
      <c r="V12" s="5523"/>
      <c r="W12" s="5525"/>
      <c r="X12" s="5527"/>
      <c r="Y12" s="5529"/>
      <c r="Z12" s="5521">
        <v>4.5594641945223897E-2</v>
      </c>
      <c r="AA12" s="5521">
        <v>4.5495935573447402E-2</v>
      </c>
      <c r="AB12" s="5521">
        <v>5.5152048471863301E-2</v>
      </c>
      <c r="AC12" s="5521">
        <v>8.6977807787163602E-2</v>
      </c>
      <c r="AD12" s="5531"/>
      <c r="AE12" s="5521">
        <v>9.9341970063622095E-2</v>
      </c>
      <c r="AF12" s="5521">
        <v>4.5529635816351999E-2</v>
      </c>
      <c r="AG12" s="5521">
        <v>4.7911910666035902E-2</v>
      </c>
      <c r="AH12" s="5521">
        <v>3.7930497627807501E-2</v>
      </c>
      <c r="AI12" s="5521">
        <v>2.19562112543569E-2</v>
      </c>
      <c r="AJ12" s="5521">
        <v>5.16455473319722E-2</v>
      </c>
      <c r="AK12" s="5521">
        <v>7.8154766553309704E-2</v>
      </c>
      <c r="AL12" s="5521">
        <v>5.1038188220521703E-2</v>
      </c>
      <c r="AM12" s="5521">
        <v>4.9197431043920499E-2</v>
      </c>
      <c r="AN12" s="5521">
        <v>4.6892163700779199E-2</v>
      </c>
      <c r="AO12" s="5521">
        <v>5.1977748199720099E-2</v>
      </c>
      <c r="AP12" s="5533"/>
      <c r="AQ12" s="5521">
        <v>4.86532085310614E-2</v>
      </c>
      <c r="AR12" s="5521">
        <v>0.107672266706313</v>
      </c>
      <c r="AS12" s="5521">
        <v>4.4256021943232401E-2</v>
      </c>
      <c r="AT12" s="5521">
        <v>4.2202361393403498E-2</v>
      </c>
      <c r="AU12" s="5521">
        <v>2.2094110882495299E-2</v>
      </c>
      <c r="AV12" s="5521">
        <v>3.8289442378251097E-2</v>
      </c>
      <c r="AW12" s="5521">
        <v>5.8111509143255302E-2</v>
      </c>
      <c r="AX12" s="5521">
        <v>8.3202510960046105E-2</v>
      </c>
      <c r="AY12" s="5521">
        <v>0.124796821223094</v>
      </c>
      <c r="AZ12" s="5518">
        <v>3.1309470524653202E-2</v>
      </c>
    </row>
    <row r="13" spans="1:52" ht="17" x14ac:dyDescent="0.2">
      <c r="A13" s="5585" t="s">
        <v>249</v>
      </c>
      <c r="B13" s="5520">
        <v>1.5696771092806198E-2</v>
      </c>
      <c r="C13" s="5521">
        <v>2.3776069862487301E-2</v>
      </c>
      <c r="D13" s="5521">
        <v>8.9038797956799507E-3</v>
      </c>
      <c r="E13" s="5521">
        <v>5.2940583186231504E-3</v>
      </c>
      <c r="F13" s="5521">
        <v>1.5011966735269699E-2</v>
      </c>
      <c r="G13" s="5521">
        <v>2.3808023044546399E-2</v>
      </c>
      <c r="H13" s="5521">
        <v>1.7929027265399401E-2</v>
      </c>
      <c r="I13" s="5521">
        <v>1.61607926191569E-2</v>
      </c>
      <c r="J13" s="5521">
        <v>4.8486318423447503E-3</v>
      </c>
      <c r="K13" s="5521">
        <v>1.2170561732248E-2</v>
      </c>
      <c r="L13" s="5521">
        <v>1.8945238114374E-2</v>
      </c>
      <c r="M13" s="5521">
        <v>3.3422458325500198E-2</v>
      </c>
      <c r="N13" s="5521">
        <v>1.63807108090912E-2</v>
      </c>
      <c r="O13" s="5521">
        <v>1.6137922149709098E-2</v>
      </c>
      <c r="P13" s="5521">
        <v>1.3806992195562799E-2</v>
      </c>
      <c r="Q13" s="5521">
        <v>1.0603530291280701E-2</v>
      </c>
      <c r="R13" s="5521">
        <v>8.7984695315577507E-3</v>
      </c>
      <c r="S13" s="5521">
        <v>2.7811922746413299E-2</v>
      </c>
      <c r="T13" s="5521">
        <v>1.8782266184079799E-2</v>
      </c>
      <c r="U13" s="5521">
        <v>1.8367049141798E-2</v>
      </c>
      <c r="V13" s="5523"/>
      <c r="W13" s="5525"/>
      <c r="X13" s="5527"/>
      <c r="Y13" s="5529"/>
      <c r="Z13" s="5521">
        <v>8.0083363004726706E-3</v>
      </c>
      <c r="AA13" s="5521">
        <v>4.8427252280680497E-3</v>
      </c>
      <c r="AB13" s="5521">
        <v>2.9724029907677599E-2</v>
      </c>
      <c r="AC13" s="5521">
        <v>9.9209125754512795E-2</v>
      </c>
      <c r="AD13" s="5531"/>
      <c r="AE13" s="5521">
        <v>0</v>
      </c>
      <c r="AF13" s="5521">
        <v>3.7757092353774203E-2</v>
      </c>
      <c r="AG13" s="5521">
        <v>0</v>
      </c>
      <c r="AH13" s="5521">
        <v>1.7671946399648201E-2</v>
      </c>
      <c r="AI13" s="5521">
        <v>1.54382025945979E-2</v>
      </c>
      <c r="AJ13" s="5521">
        <v>1.5421937463659901E-2</v>
      </c>
      <c r="AK13" s="5521">
        <v>7.6723013827654802E-3</v>
      </c>
      <c r="AL13" s="5521">
        <v>1.5483729591852201E-2</v>
      </c>
      <c r="AM13" s="5521">
        <v>2.15847467188146E-2</v>
      </c>
      <c r="AN13" s="5521">
        <v>9.1984105146630697E-3</v>
      </c>
      <c r="AO13" s="5521">
        <v>5.1120398207528299E-3</v>
      </c>
      <c r="AP13" s="5533"/>
      <c r="AQ13" s="5521">
        <v>1.5313964344943899E-2</v>
      </c>
      <c r="AR13" s="5521">
        <v>3.0931192433220799E-2</v>
      </c>
      <c r="AS13" s="5521">
        <v>1.24193370575629E-2</v>
      </c>
      <c r="AT13" s="5521">
        <v>1.49010733471213E-2</v>
      </c>
      <c r="AU13" s="5521">
        <v>1.1316021318402199E-2</v>
      </c>
      <c r="AV13" s="5521">
        <v>5.2626569993864001E-3</v>
      </c>
      <c r="AW13" s="5521">
        <v>2.2675857769080401E-2</v>
      </c>
      <c r="AX13" s="5521">
        <v>2.1179744756390399E-2</v>
      </c>
      <c r="AY13" s="5521">
        <v>5.1606299673937497E-2</v>
      </c>
      <c r="AZ13" s="5518">
        <v>4.3002914075380696E-3</v>
      </c>
    </row>
    <row r="14" spans="1:52" ht="17" x14ac:dyDescent="0.2">
      <c r="A14" s="5585" t="s">
        <v>180</v>
      </c>
      <c r="B14" s="5520">
        <v>3.5925875255660697E-2</v>
      </c>
      <c r="C14" s="5521">
        <v>2.74189292644916E-2</v>
      </c>
      <c r="D14" s="5521">
        <v>4.3078322644460099E-2</v>
      </c>
      <c r="E14" s="5521">
        <v>5.9987406771331603E-2</v>
      </c>
      <c r="F14" s="5521">
        <v>6.1646871445625397E-2</v>
      </c>
      <c r="G14" s="5521">
        <v>1.5419234569340899E-2</v>
      </c>
      <c r="H14" s="5521">
        <v>1.5499871365387E-2</v>
      </c>
      <c r="I14" s="5521">
        <v>2.0374961001352599E-2</v>
      </c>
      <c r="J14" s="5521">
        <v>7.0043402726083198E-2</v>
      </c>
      <c r="K14" s="5521">
        <v>3.6593470484422401E-2</v>
      </c>
      <c r="L14" s="5521">
        <v>1.9497204777558001E-2</v>
      </c>
      <c r="M14" s="5521">
        <v>1.0113817083623401E-2</v>
      </c>
      <c r="N14" s="5521">
        <v>1.84882974231304E-2</v>
      </c>
      <c r="O14" s="5521">
        <v>8.7833286106530295E-2</v>
      </c>
      <c r="P14" s="5521">
        <v>3.1993171814768698E-2</v>
      </c>
      <c r="Q14" s="5521">
        <v>4.4334040163847399E-2</v>
      </c>
      <c r="R14" s="5521">
        <v>3.8245378316722901E-2</v>
      </c>
      <c r="S14" s="5521">
        <v>3.2807738891357401E-2</v>
      </c>
      <c r="T14" s="5521">
        <v>4.1779103899927998E-2</v>
      </c>
      <c r="U14" s="5521">
        <v>2.2260119476601999E-2</v>
      </c>
      <c r="V14" s="5523"/>
      <c r="W14" s="5525"/>
      <c r="X14" s="5527"/>
      <c r="Y14" s="5529"/>
      <c r="Z14" s="5521">
        <v>1.6487712776556401E-2</v>
      </c>
      <c r="AA14" s="5521">
        <v>4.0966875345990597E-2</v>
      </c>
      <c r="AB14" s="5521">
        <v>2.6170029483340101E-2</v>
      </c>
      <c r="AC14" s="5521">
        <v>0</v>
      </c>
      <c r="AD14" s="5531"/>
      <c r="AE14" s="5521">
        <v>0.22158287863982001</v>
      </c>
      <c r="AF14" s="5521">
        <v>3.7412505908183402E-2</v>
      </c>
      <c r="AG14" s="5521">
        <v>5.7633996183557596E-3</v>
      </c>
      <c r="AH14" s="5521">
        <v>0</v>
      </c>
      <c r="AI14" s="5521">
        <v>3.3672215873212202E-2</v>
      </c>
      <c r="AJ14" s="5521">
        <v>3.16671011931451E-2</v>
      </c>
      <c r="AK14" s="5521">
        <v>0.28881647296590501</v>
      </c>
      <c r="AL14" s="5521">
        <v>4.7926163677667298E-2</v>
      </c>
      <c r="AM14" s="5521">
        <v>2.64998600194719E-2</v>
      </c>
      <c r="AN14" s="5521">
        <v>6.22751055284314E-2</v>
      </c>
      <c r="AO14" s="5521">
        <v>8.5145506462185102E-3</v>
      </c>
      <c r="AP14" s="5533"/>
      <c r="AQ14" s="5521">
        <v>3.5975039654118302E-2</v>
      </c>
      <c r="AR14" s="5521">
        <v>0</v>
      </c>
      <c r="AS14" s="5521">
        <v>5.8447569000746699E-2</v>
      </c>
      <c r="AT14" s="5521">
        <v>1.0568432383889201E-2</v>
      </c>
      <c r="AU14" s="5521">
        <v>7.7482244700893599E-2</v>
      </c>
      <c r="AV14" s="5521">
        <v>3.6125824912030299E-2</v>
      </c>
      <c r="AW14" s="5521">
        <v>2.32320609260128E-2</v>
      </c>
      <c r="AX14" s="5521">
        <v>7.2987478380609101E-3</v>
      </c>
      <c r="AY14" s="5521">
        <v>0</v>
      </c>
      <c r="AZ14" s="5518">
        <v>3.7191760513239899E-2</v>
      </c>
    </row>
    <row r="15" spans="1:52" ht="17" x14ac:dyDescent="0.2">
      <c r="A15" s="5586" t="s">
        <v>68</v>
      </c>
      <c r="B15" s="5584">
        <v>1517</v>
      </c>
      <c r="C15" s="5534">
        <v>659</v>
      </c>
      <c r="D15" s="5535">
        <v>858</v>
      </c>
      <c r="E15" s="5536">
        <v>254</v>
      </c>
      <c r="F15" s="5537">
        <v>372</v>
      </c>
      <c r="G15" s="5538">
        <v>241</v>
      </c>
      <c r="H15" s="5539">
        <v>297</v>
      </c>
      <c r="I15" s="5540">
        <v>353</v>
      </c>
      <c r="J15" s="5541">
        <v>242</v>
      </c>
      <c r="K15" s="5542">
        <v>572</v>
      </c>
      <c r="L15" s="5543">
        <v>426</v>
      </c>
      <c r="M15" s="5544">
        <v>277</v>
      </c>
      <c r="N15" s="5545">
        <v>1041</v>
      </c>
      <c r="O15" s="5546">
        <v>235</v>
      </c>
      <c r="P15" s="5547">
        <v>147</v>
      </c>
      <c r="Q15" s="5548">
        <v>93</v>
      </c>
      <c r="R15" s="5549">
        <v>867</v>
      </c>
      <c r="S15" s="5550">
        <v>262</v>
      </c>
      <c r="T15" s="5551">
        <v>257</v>
      </c>
      <c r="U15" s="5552">
        <v>90</v>
      </c>
      <c r="V15" s="5553">
        <v>18</v>
      </c>
      <c r="W15" s="5554">
        <v>9</v>
      </c>
      <c r="X15" s="5555">
        <v>6</v>
      </c>
      <c r="Y15" s="5556">
        <v>8</v>
      </c>
      <c r="Z15" s="5557">
        <v>470</v>
      </c>
      <c r="AA15" s="5558">
        <v>511</v>
      </c>
      <c r="AB15" s="5559">
        <v>422</v>
      </c>
      <c r="AC15" s="5560">
        <v>52</v>
      </c>
      <c r="AD15" s="5561">
        <v>20</v>
      </c>
      <c r="AE15" s="5562">
        <v>42</v>
      </c>
      <c r="AF15" s="5563">
        <v>113</v>
      </c>
      <c r="AG15" s="5564">
        <v>169</v>
      </c>
      <c r="AH15" s="5565">
        <v>79</v>
      </c>
      <c r="AI15" s="5566">
        <v>80</v>
      </c>
      <c r="AJ15" s="5567">
        <v>1066</v>
      </c>
      <c r="AK15" s="5568">
        <v>44</v>
      </c>
      <c r="AL15" s="5569">
        <v>503</v>
      </c>
      <c r="AM15" s="5570">
        <v>611</v>
      </c>
      <c r="AN15" s="5571">
        <v>191</v>
      </c>
      <c r="AO15" s="5572">
        <v>202</v>
      </c>
      <c r="AP15" s="5573">
        <v>10</v>
      </c>
      <c r="AQ15" s="5574">
        <v>1197</v>
      </c>
      <c r="AR15" s="5575">
        <v>61</v>
      </c>
      <c r="AS15" s="5576">
        <v>143</v>
      </c>
      <c r="AT15" s="5577">
        <v>112</v>
      </c>
      <c r="AU15" s="5578">
        <v>294</v>
      </c>
      <c r="AV15" s="5579">
        <v>408</v>
      </c>
      <c r="AW15" s="5580">
        <v>337</v>
      </c>
      <c r="AX15" s="5581">
        <v>202</v>
      </c>
      <c r="AY15" s="5582">
        <v>118</v>
      </c>
      <c r="AZ15" s="5583">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259</v>
      </c>
    </row>
    <row r="8" spans="1:52" ht="34" x14ac:dyDescent="0.2">
      <c r="A8" s="99" t="s">
        <v>258</v>
      </c>
    </row>
    <row r="9" spans="1:52" ht="17" x14ac:dyDescent="0.2">
      <c r="A9" s="5698" t="s">
        <v>245</v>
      </c>
      <c r="B9" s="5632">
        <v>0.35751514263335699</v>
      </c>
      <c r="C9" s="5587">
        <v>0.34645791652692798</v>
      </c>
      <c r="D9" s="5588">
        <v>0.36683152862933299</v>
      </c>
      <c r="E9" s="5589">
        <v>0.37791700604225797</v>
      </c>
      <c r="F9" s="5590">
        <v>0.36843723309110499</v>
      </c>
      <c r="G9" s="5591">
        <v>0.40574387226770697</v>
      </c>
      <c r="H9" s="5592">
        <v>0.37193148211396498</v>
      </c>
      <c r="I9" s="5593">
        <v>0.278008819339507</v>
      </c>
      <c r="J9" s="5594">
        <v>0.37634251185263601</v>
      </c>
      <c r="K9" s="5595">
        <v>0.39597154615114499</v>
      </c>
      <c r="L9" s="5596">
        <v>0.35794917446459001</v>
      </c>
      <c r="M9" s="5597">
        <v>0.253738813369984</v>
      </c>
      <c r="N9" s="5598">
        <v>0.35326800662337399</v>
      </c>
      <c r="O9" s="5599">
        <v>0.354821984927713</v>
      </c>
      <c r="P9" s="5600">
        <v>0.36623190243630899</v>
      </c>
      <c r="Q9" s="5601">
        <v>0.39174391927330499</v>
      </c>
      <c r="R9" s="5602">
        <v>0.39012119826206298</v>
      </c>
      <c r="S9" s="5603">
        <v>0.244188541456587</v>
      </c>
      <c r="T9" s="5604">
        <v>0.37441327575434802</v>
      </c>
      <c r="U9" s="5605">
        <v>0.38469995510994698</v>
      </c>
      <c r="V9" s="5635"/>
      <c r="W9" s="5637"/>
      <c r="X9" s="5639"/>
      <c r="Y9" s="5641"/>
      <c r="Z9" s="5606">
        <v>0.49429108844167902</v>
      </c>
      <c r="AA9" s="5607">
        <v>0.31395421643878901</v>
      </c>
      <c r="AB9" s="5608">
        <v>0.28083404626444802</v>
      </c>
      <c r="AC9" s="5609">
        <v>0.15331985630853301</v>
      </c>
      <c r="AD9" s="5643"/>
      <c r="AE9" s="5610">
        <v>0.35878022905886697</v>
      </c>
      <c r="AF9" s="5611">
        <v>0.35316821710900398</v>
      </c>
      <c r="AG9" s="5612">
        <v>0.40447368337498002</v>
      </c>
      <c r="AH9" s="5613">
        <v>0.43130611252687001</v>
      </c>
      <c r="AI9" s="5614">
        <v>0.39497871925470401</v>
      </c>
      <c r="AJ9" s="5615">
        <v>0.34897131921746699</v>
      </c>
      <c r="AK9" s="5616">
        <v>0.341049763251561</v>
      </c>
      <c r="AL9" s="5617">
        <v>0.37629011089270398</v>
      </c>
      <c r="AM9" s="5618">
        <v>0.33750329611748803</v>
      </c>
      <c r="AN9" s="5619">
        <v>0.32941561031587102</v>
      </c>
      <c r="AO9" s="5620">
        <v>0.40497847501329198</v>
      </c>
      <c r="AP9" s="5645"/>
      <c r="AQ9" s="5621">
        <v>0.35334706847613501</v>
      </c>
      <c r="AR9" s="5622">
        <v>0.25436498665477297</v>
      </c>
      <c r="AS9" s="5623">
        <v>0.37962451703376399</v>
      </c>
      <c r="AT9" s="5624">
        <v>0.48060199027906397</v>
      </c>
      <c r="AU9" s="5625">
        <v>0.47185169638006802</v>
      </c>
      <c r="AV9" s="5626">
        <v>0.36848762963682202</v>
      </c>
      <c r="AW9" s="5627">
        <v>0.29305009031364398</v>
      </c>
      <c r="AX9" s="5628">
        <v>0.31151802806122603</v>
      </c>
      <c r="AY9" s="5629">
        <v>0.21182968758183701</v>
      </c>
      <c r="AZ9" s="5630">
        <v>0.38811668676257999</v>
      </c>
    </row>
    <row r="10" spans="1:52" ht="17" x14ac:dyDescent="0.2">
      <c r="A10" s="5698" t="s">
        <v>246</v>
      </c>
      <c r="B10" s="5633">
        <v>0.34793177649657597</v>
      </c>
      <c r="C10" s="5634">
        <v>0.334728261498074</v>
      </c>
      <c r="D10" s="5634">
        <v>0.35905654151862598</v>
      </c>
      <c r="E10" s="5634">
        <v>0.28372455788083401</v>
      </c>
      <c r="F10" s="5634">
        <v>0.35929990779653898</v>
      </c>
      <c r="G10" s="5634">
        <v>0.30679231387252298</v>
      </c>
      <c r="H10" s="5634">
        <v>0.34745322307639898</v>
      </c>
      <c r="I10" s="5634">
        <v>0.415676731343883</v>
      </c>
      <c r="J10" s="5634">
        <v>0.33598735863981799</v>
      </c>
      <c r="K10" s="5634">
        <v>0.308231036739818</v>
      </c>
      <c r="L10" s="5634">
        <v>0.36425742935315802</v>
      </c>
      <c r="M10" s="5634">
        <v>0.41882750624442999</v>
      </c>
      <c r="N10" s="5634">
        <v>0.37603000529501501</v>
      </c>
      <c r="O10" s="5634">
        <v>0.27662830818357298</v>
      </c>
      <c r="P10" s="5634">
        <v>0.34807077883315801</v>
      </c>
      <c r="Q10" s="5634">
        <v>0.30393175814168999</v>
      </c>
      <c r="R10" s="5634">
        <v>0.34142718328208399</v>
      </c>
      <c r="S10" s="5634">
        <v>0.39811864928511098</v>
      </c>
      <c r="T10" s="5634">
        <v>0.37695161146363498</v>
      </c>
      <c r="U10" s="5634">
        <v>0.28561435323236201</v>
      </c>
      <c r="V10" s="5636"/>
      <c r="W10" s="5638"/>
      <c r="X10" s="5640"/>
      <c r="Y10" s="5642"/>
      <c r="Z10" s="5634">
        <v>0.32270822812605299</v>
      </c>
      <c r="AA10" s="5634">
        <v>0.42081757637136502</v>
      </c>
      <c r="AB10" s="5634">
        <v>0.33503984022224198</v>
      </c>
      <c r="AC10" s="5634">
        <v>0.24983833689978099</v>
      </c>
      <c r="AD10" s="5644"/>
      <c r="AE10" s="5634">
        <v>0.109707939119704</v>
      </c>
      <c r="AF10" s="5634">
        <v>0.28130307771785801</v>
      </c>
      <c r="AG10" s="5634">
        <v>0.33301794235965398</v>
      </c>
      <c r="AH10" s="5634">
        <v>0.28137043622667102</v>
      </c>
      <c r="AI10" s="5634">
        <v>0.28504068849959702</v>
      </c>
      <c r="AJ10" s="5634">
        <v>0.36661322611767699</v>
      </c>
      <c r="AK10" s="5634">
        <v>0.25366082081094699</v>
      </c>
      <c r="AL10" s="5634">
        <v>0.34432245118796301</v>
      </c>
      <c r="AM10" s="5634">
        <v>0.34227454682266001</v>
      </c>
      <c r="AN10" s="5634">
        <v>0.37817091873191</v>
      </c>
      <c r="AO10" s="5634">
        <v>0.34226677886097101</v>
      </c>
      <c r="AP10" s="5646"/>
      <c r="AQ10" s="5634">
        <v>0.359018441810462</v>
      </c>
      <c r="AR10" s="5634">
        <v>0.34220844041373699</v>
      </c>
      <c r="AS10" s="5634">
        <v>0.300319528860301</v>
      </c>
      <c r="AT10" s="5634">
        <v>0.27961592044831102</v>
      </c>
      <c r="AU10" s="5634">
        <v>0.274111067213196</v>
      </c>
      <c r="AV10" s="5634">
        <v>0.35237567827546601</v>
      </c>
      <c r="AW10" s="5634">
        <v>0.39508843204552802</v>
      </c>
      <c r="AX10" s="5634">
        <v>0.34394395063262301</v>
      </c>
      <c r="AY10" s="5634">
        <v>0.38678403616249302</v>
      </c>
      <c r="AZ10" s="5631">
        <v>0.36767567089838199</v>
      </c>
    </row>
    <row r="11" spans="1:52" ht="17" x14ac:dyDescent="0.2">
      <c r="A11" s="5698" t="s">
        <v>247</v>
      </c>
      <c r="B11" s="5633">
        <v>0.122603918843642</v>
      </c>
      <c r="C11" s="5634">
        <v>0.129182616137202</v>
      </c>
      <c r="D11" s="5634">
        <v>0.117060965959478</v>
      </c>
      <c r="E11" s="5634">
        <v>0.149454380486684</v>
      </c>
      <c r="F11" s="5634">
        <v>0.13040915443262199</v>
      </c>
      <c r="G11" s="5634">
        <v>0.123617115566098</v>
      </c>
      <c r="H11" s="5634">
        <v>8.1899311470816E-2</v>
      </c>
      <c r="I11" s="5634">
        <v>0.128300067674679</v>
      </c>
      <c r="J11" s="5634">
        <v>0.12776982144650201</v>
      </c>
      <c r="K11" s="5634">
        <v>0.140370918087483</v>
      </c>
      <c r="L11" s="5634">
        <v>0.116454042277282</v>
      </c>
      <c r="M11" s="5634">
        <v>8.9381644513059993E-2</v>
      </c>
      <c r="N11" s="5634">
        <v>9.7135514577278106E-2</v>
      </c>
      <c r="O11" s="5634">
        <v>0.173569287572343</v>
      </c>
      <c r="P11" s="5634">
        <v>0.15657141443227501</v>
      </c>
      <c r="Q11" s="5634">
        <v>0.15110727842364999</v>
      </c>
      <c r="R11" s="5634">
        <v>0.12325759473304999</v>
      </c>
      <c r="S11" s="5634">
        <v>0.156639468181412</v>
      </c>
      <c r="T11" s="5634">
        <v>7.5479827196310995E-2</v>
      </c>
      <c r="U11" s="5634">
        <v>0.105549546699579</v>
      </c>
      <c r="V11" s="5636"/>
      <c r="W11" s="5638"/>
      <c r="X11" s="5640"/>
      <c r="Y11" s="5642"/>
      <c r="Z11" s="5634">
        <v>7.58763567949539E-2</v>
      </c>
      <c r="AA11" s="5634">
        <v>9.0126012628097302E-2</v>
      </c>
      <c r="AB11" s="5634">
        <v>0.20197352135198399</v>
      </c>
      <c r="AC11" s="5634">
        <v>0.19684139880909901</v>
      </c>
      <c r="AD11" s="5644"/>
      <c r="AE11" s="5634">
        <v>0.12702375024356399</v>
      </c>
      <c r="AF11" s="5634">
        <v>0.136611128248774</v>
      </c>
      <c r="AG11" s="5634">
        <v>0.11889012011316</v>
      </c>
      <c r="AH11" s="5634">
        <v>9.8655621017325099E-2</v>
      </c>
      <c r="AI11" s="5634">
        <v>0.107029246011124</v>
      </c>
      <c r="AJ11" s="5634">
        <v>0.12144969077674</v>
      </c>
      <c r="AK11" s="5634">
        <v>0.19140382732931299</v>
      </c>
      <c r="AL11" s="5634">
        <v>0.11520652383124701</v>
      </c>
      <c r="AM11" s="5634">
        <v>0.13065465635027401</v>
      </c>
      <c r="AN11" s="5634">
        <v>0.114457555067818</v>
      </c>
      <c r="AO11" s="5634">
        <v>0.124387552669041</v>
      </c>
      <c r="AP11" s="5646"/>
      <c r="AQ11" s="5634">
        <v>0.12617433595308999</v>
      </c>
      <c r="AR11" s="5634">
        <v>0.10365807899524999</v>
      </c>
      <c r="AS11" s="5634">
        <v>0.10979426630561601</v>
      </c>
      <c r="AT11" s="5634">
        <v>0.113966002001282</v>
      </c>
      <c r="AU11" s="5634">
        <v>0.10192169983702901</v>
      </c>
      <c r="AV11" s="5634">
        <v>0.121026564475332</v>
      </c>
      <c r="AW11" s="5634">
        <v>0.137921595080716</v>
      </c>
      <c r="AX11" s="5634">
        <v>0.145235140794228</v>
      </c>
      <c r="AY11" s="5634">
        <v>0.11531943565347</v>
      </c>
      <c r="AZ11" s="5631">
        <v>0.115116124918722</v>
      </c>
    </row>
    <row r="12" spans="1:52" ht="17" x14ac:dyDescent="0.2">
      <c r="A12" s="5698" t="s">
        <v>248</v>
      </c>
      <c r="B12" s="5633">
        <v>0.1004700362236</v>
      </c>
      <c r="C12" s="5634">
        <v>0.107828925304437</v>
      </c>
      <c r="D12" s="5634">
        <v>9.4269724272051797E-2</v>
      </c>
      <c r="E12" s="5634">
        <v>0.13269220646305099</v>
      </c>
      <c r="F12" s="5634">
        <v>6.5117279532466807E-2</v>
      </c>
      <c r="G12" s="5634">
        <v>0.10084973665416901</v>
      </c>
      <c r="H12" s="5634">
        <v>0.11337522493928801</v>
      </c>
      <c r="I12" s="5634">
        <v>0.10717876930968701</v>
      </c>
      <c r="J12" s="5634">
        <v>6.2884617111497093E-2</v>
      </c>
      <c r="K12" s="5634">
        <v>9.6082662357811696E-2</v>
      </c>
      <c r="L12" s="5634">
        <v>9.8357929518551698E-2</v>
      </c>
      <c r="M12" s="5634">
        <v>0.16651879291084601</v>
      </c>
      <c r="N12" s="5634">
        <v>0.109984369065806</v>
      </c>
      <c r="O12" s="5634">
        <v>9.7952613435872499E-2</v>
      </c>
      <c r="P12" s="5634">
        <v>7.9732275135548106E-2</v>
      </c>
      <c r="Q12" s="5634">
        <v>4.8923611893200998E-2</v>
      </c>
      <c r="R12" s="5634">
        <v>8.6742334870178101E-2</v>
      </c>
      <c r="S12" s="5634">
        <v>0.130296843085312</v>
      </c>
      <c r="T12" s="5634">
        <v>9.4594087337767196E-2</v>
      </c>
      <c r="U12" s="5634">
        <v>0.11462558020114801</v>
      </c>
      <c r="V12" s="5636"/>
      <c r="W12" s="5638"/>
      <c r="X12" s="5640"/>
      <c r="Y12" s="5642"/>
      <c r="Z12" s="5634">
        <v>6.1470791282903697E-2</v>
      </c>
      <c r="AA12" s="5634">
        <v>0.121572817290137</v>
      </c>
      <c r="AB12" s="5634">
        <v>0.10654106588607599</v>
      </c>
      <c r="AC12" s="5634">
        <v>0.17862089646013901</v>
      </c>
      <c r="AD12" s="5644"/>
      <c r="AE12" s="5634">
        <v>0.152280846088896</v>
      </c>
      <c r="AF12" s="5634">
        <v>0.12084344558709301</v>
      </c>
      <c r="AG12" s="5634">
        <v>9.4080069089673701E-2</v>
      </c>
      <c r="AH12" s="5634">
        <v>0.148636911151353</v>
      </c>
      <c r="AI12" s="5634">
        <v>0.135204976566802</v>
      </c>
      <c r="AJ12" s="5634">
        <v>9.5743447864858097E-2</v>
      </c>
      <c r="AK12" s="5634">
        <v>4.1185012491251102E-2</v>
      </c>
      <c r="AL12" s="5634">
        <v>7.8183182864599396E-2</v>
      </c>
      <c r="AM12" s="5634">
        <v>0.134578106193143</v>
      </c>
      <c r="AN12" s="5634">
        <v>7.89858179173306E-2</v>
      </c>
      <c r="AO12" s="5634">
        <v>7.8411449224367602E-2</v>
      </c>
      <c r="AP12" s="5646"/>
      <c r="AQ12" s="5634">
        <v>9.6871737502632005E-2</v>
      </c>
      <c r="AR12" s="5634">
        <v>0.125976113105226</v>
      </c>
      <c r="AS12" s="5634">
        <v>0.117776569322583</v>
      </c>
      <c r="AT12" s="5634">
        <v>9.2212100171134903E-2</v>
      </c>
      <c r="AU12" s="5634">
        <v>6.4705973134475805E-2</v>
      </c>
      <c r="AV12" s="5634">
        <v>8.1263681870914206E-2</v>
      </c>
      <c r="AW12" s="5634">
        <v>0.114068627345912</v>
      </c>
      <c r="AX12" s="5634">
        <v>0.12757485003369701</v>
      </c>
      <c r="AY12" s="5634">
        <v>0.23492571047102001</v>
      </c>
      <c r="AZ12" s="5631">
        <v>6.56410385904663E-2</v>
      </c>
    </row>
    <row r="13" spans="1:52" ht="17" x14ac:dyDescent="0.2">
      <c r="A13" s="5698" t="s">
        <v>249</v>
      </c>
      <c r="B13" s="5633">
        <v>4.0125904424932302E-2</v>
      </c>
      <c r="C13" s="5634">
        <v>5.4530709717708799E-2</v>
      </c>
      <c r="D13" s="5634">
        <v>2.7988979213069198E-2</v>
      </c>
      <c r="E13" s="5634">
        <v>3.3573370826383397E-2</v>
      </c>
      <c r="F13" s="5634">
        <v>1.66474418885483E-2</v>
      </c>
      <c r="G13" s="5634">
        <v>3.40476509296809E-2</v>
      </c>
      <c r="H13" s="5634">
        <v>6.5098020945346197E-2</v>
      </c>
      <c r="I13" s="5634">
        <v>5.6190688087711299E-2</v>
      </c>
      <c r="J13" s="5634">
        <v>3.9883578449713603E-2</v>
      </c>
      <c r="K13" s="5634">
        <v>2.85703848805724E-2</v>
      </c>
      <c r="L13" s="5634">
        <v>4.6616066484573601E-2</v>
      </c>
      <c r="M13" s="5634">
        <v>5.3462834657529101E-2</v>
      </c>
      <c r="N13" s="5634">
        <v>4.6235081499921699E-2</v>
      </c>
      <c r="O13" s="5634">
        <v>2.0595576065660998E-2</v>
      </c>
      <c r="P13" s="5634">
        <v>3.3640049858188699E-2</v>
      </c>
      <c r="Q13" s="5634">
        <v>5.5229312336498498E-2</v>
      </c>
      <c r="R13" s="5634">
        <v>2.78715581371742E-2</v>
      </c>
      <c r="S13" s="5634">
        <v>3.30661755674607E-2</v>
      </c>
      <c r="T13" s="5634">
        <v>4.2868511207298503E-2</v>
      </c>
      <c r="U13" s="5634">
        <v>8.7250445280362299E-2</v>
      </c>
      <c r="V13" s="5636"/>
      <c r="W13" s="5638"/>
      <c r="X13" s="5640"/>
      <c r="Y13" s="5642"/>
      <c r="Z13" s="5634">
        <v>2.9715011342896801E-2</v>
      </c>
      <c r="AA13" s="5634">
        <v>2.9226302937180499E-2</v>
      </c>
      <c r="AB13" s="5634">
        <v>5.1720976287438797E-2</v>
      </c>
      <c r="AC13" s="5634">
        <v>0.17967961127419099</v>
      </c>
      <c r="AD13" s="5644"/>
      <c r="AE13" s="5634">
        <v>2.3434150988330599E-2</v>
      </c>
      <c r="AF13" s="5634">
        <v>5.7089789380182297E-2</v>
      </c>
      <c r="AG13" s="5634">
        <v>4.9538185062533102E-2</v>
      </c>
      <c r="AH13" s="5634">
        <v>3.43742574095166E-2</v>
      </c>
      <c r="AI13" s="5634">
        <v>3.7432468269154202E-2</v>
      </c>
      <c r="AJ13" s="5634">
        <v>3.8540246726034899E-2</v>
      </c>
      <c r="AK13" s="5634">
        <v>0</v>
      </c>
      <c r="AL13" s="5634">
        <v>4.5952764891403403E-2</v>
      </c>
      <c r="AM13" s="5634">
        <v>3.1340097724533403E-2</v>
      </c>
      <c r="AN13" s="5634">
        <v>3.89228741273508E-2</v>
      </c>
      <c r="AO13" s="5634">
        <v>4.5057724801368798E-2</v>
      </c>
      <c r="AP13" s="5646"/>
      <c r="AQ13" s="5634">
        <v>3.2406135081193298E-2</v>
      </c>
      <c r="AR13" s="5634">
        <v>0.173792380831015</v>
      </c>
      <c r="AS13" s="5634">
        <v>4.8663221873069998E-2</v>
      </c>
      <c r="AT13" s="5634">
        <v>2.53000063933961E-2</v>
      </c>
      <c r="AU13" s="5634">
        <v>2.4876537112943801E-2</v>
      </c>
      <c r="AV13" s="5634">
        <v>4.32504772076421E-2</v>
      </c>
      <c r="AW13" s="5634">
        <v>4.4384279577603401E-2</v>
      </c>
      <c r="AX13" s="5634">
        <v>5.6931598869699597E-2</v>
      </c>
      <c r="AY13" s="5634">
        <v>5.1141130131179602E-2</v>
      </c>
      <c r="AZ13" s="5631">
        <v>2.64969351101908E-2</v>
      </c>
    </row>
    <row r="14" spans="1:52" ht="17" x14ac:dyDescent="0.2">
      <c r="A14" s="5698" t="s">
        <v>180</v>
      </c>
      <c r="B14" s="5633">
        <v>3.1353221377892898E-2</v>
      </c>
      <c r="C14" s="5634">
        <v>2.7271570815649199E-2</v>
      </c>
      <c r="D14" s="5634">
        <v>3.4792260407441697E-2</v>
      </c>
      <c r="E14" s="5634">
        <v>2.2638478300790101E-2</v>
      </c>
      <c r="F14" s="5634">
        <v>6.0088983258719399E-2</v>
      </c>
      <c r="G14" s="5634">
        <v>2.89493107098222E-2</v>
      </c>
      <c r="H14" s="5634">
        <v>2.02427374541857E-2</v>
      </c>
      <c r="I14" s="5634">
        <v>1.4644924244531199E-2</v>
      </c>
      <c r="J14" s="5634">
        <v>5.7132112499833299E-2</v>
      </c>
      <c r="K14" s="5634">
        <v>3.0773451783169901E-2</v>
      </c>
      <c r="L14" s="5634">
        <v>1.6365357901845099E-2</v>
      </c>
      <c r="M14" s="5634">
        <v>1.8070408304150801E-2</v>
      </c>
      <c r="N14" s="5634">
        <v>1.7347022938604999E-2</v>
      </c>
      <c r="O14" s="5634">
        <v>7.6432229814837202E-2</v>
      </c>
      <c r="P14" s="5634">
        <v>1.5753579304521599E-2</v>
      </c>
      <c r="Q14" s="5634">
        <v>4.9064119931655201E-2</v>
      </c>
      <c r="R14" s="5634">
        <v>3.0580130715451501E-2</v>
      </c>
      <c r="S14" s="5634">
        <v>3.7690322424117399E-2</v>
      </c>
      <c r="T14" s="5634">
        <v>3.5692687040640901E-2</v>
      </c>
      <c r="U14" s="5634">
        <v>2.2260119476601999E-2</v>
      </c>
      <c r="V14" s="5636"/>
      <c r="W14" s="5638"/>
      <c r="X14" s="5640"/>
      <c r="Y14" s="5642"/>
      <c r="Z14" s="5634">
        <v>1.5938524011513501E-2</v>
      </c>
      <c r="AA14" s="5634">
        <v>2.4303074334430901E-2</v>
      </c>
      <c r="AB14" s="5634">
        <v>2.3890549987810102E-2</v>
      </c>
      <c r="AC14" s="5634">
        <v>4.1699900248257399E-2</v>
      </c>
      <c r="AD14" s="5644"/>
      <c r="AE14" s="5634">
        <v>0.22877308450063899</v>
      </c>
      <c r="AF14" s="5634">
        <v>5.0984341957088099E-2</v>
      </c>
      <c r="AG14" s="5634">
        <v>0</v>
      </c>
      <c r="AH14" s="5634">
        <v>5.6566616682645196E-3</v>
      </c>
      <c r="AI14" s="5634">
        <v>4.0313901398618901E-2</v>
      </c>
      <c r="AJ14" s="5634">
        <v>2.86820692972235E-2</v>
      </c>
      <c r="AK14" s="5634">
        <v>0.17270057611692699</v>
      </c>
      <c r="AL14" s="5634">
        <v>4.0044966332084E-2</v>
      </c>
      <c r="AM14" s="5634">
        <v>2.36492967919021E-2</v>
      </c>
      <c r="AN14" s="5634">
        <v>6.0047223839720498E-2</v>
      </c>
      <c r="AO14" s="5634">
        <v>4.8980194309586602E-3</v>
      </c>
      <c r="AP14" s="5646"/>
      <c r="AQ14" s="5634">
        <v>3.2182281176487998E-2</v>
      </c>
      <c r="AR14" s="5634">
        <v>0</v>
      </c>
      <c r="AS14" s="5634">
        <v>4.3821896604666399E-2</v>
      </c>
      <c r="AT14" s="5634">
        <v>8.3039807068122397E-3</v>
      </c>
      <c r="AU14" s="5634">
        <v>6.2533026322287494E-2</v>
      </c>
      <c r="AV14" s="5634">
        <v>3.3595968533823899E-2</v>
      </c>
      <c r="AW14" s="5634">
        <v>1.54869756365971E-2</v>
      </c>
      <c r="AX14" s="5634">
        <v>1.47964316085273E-2</v>
      </c>
      <c r="AY14" s="5634">
        <v>0</v>
      </c>
      <c r="AZ14" s="5631">
        <v>3.69535437196589E-2</v>
      </c>
    </row>
    <row r="15" spans="1:52" ht="17" x14ac:dyDescent="0.2">
      <c r="A15" s="5699" t="s">
        <v>68</v>
      </c>
      <c r="B15" s="5697">
        <v>1513</v>
      </c>
      <c r="C15" s="5647">
        <v>658</v>
      </c>
      <c r="D15" s="5648">
        <v>855</v>
      </c>
      <c r="E15" s="5649">
        <v>254</v>
      </c>
      <c r="F15" s="5650">
        <v>372</v>
      </c>
      <c r="G15" s="5651">
        <v>238</v>
      </c>
      <c r="H15" s="5652">
        <v>297</v>
      </c>
      <c r="I15" s="5653">
        <v>352</v>
      </c>
      <c r="J15" s="5654">
        <v>240</v>
      </c>
      <c r="K15" s="5655">
        <v>570</v>
      </c>
      <c r="L15" s="5656">
        <v>427</v>
      </c>
      <c r="M15" s="5657">
        <v>276</v>
      </c>
      <c r="N15" s="5658">
        <v>1039</v>
      </c>
      <c r="O15" s="5659">
        <v>233</v>
      </c>
      <c r="P15" s="5660">
        <v>147</v>
      </c>
      <c r="Q15" s="5661">
        <v>93</v>
      </c>
      <c r="R15" s="5662">
        <v>865</v>
      </c>
      <c r="S15" s="5663">
        <v>260</v>
      </c>
      <c r="T15" s="5664">
        <v>257</v>
      </c>
      <c r="U15" s="5665">
        <v>90</v>
      </c>
      <c r="V15" s="5666">
        <v>18</v>
      </c>
      <c r="W15" s="5667">
        <v>9</v>
      </c>
      <c r="X15" s="5668">
        <v>6</v>
      </c>
      <c r="Y15" s="5669">
        <v>8</v>
      </c>
      <c r="Z15" s="5670">
        <v>472</v>
      </c>
      <c r="AA15" s="5671">
        <v>511</v>
      </c>
      <c r="AB15" s="5672">
        <v>417</v>
      </c>
      <c r="AC15" s="5673">
        <v>52</v>
      </c>
      <c r="AD15" s="5674">
        <v>20</v>
      </c>
      <c r="AE15" s="5675">
        <v>41</v>
      </c>
      <c r="AF15" s="5676">
        <v>112</v>
      </c>
      <c r="AG15" s="5677">
        <v>169</v>
      </c>
      <c r="AH15" s="5678">
        <v>79</v>
      </c>
      <c r="AI15" s="5679">
        <v>80</v>
      </c>
      <c r="AJ15" s="5680">
        <v>1065</v>
      </c>
      <c r="AK15" s="5681">
        <v>42</v>
      </c>
      <c r="AL15" s="5682">
        <v>503</v>
      </c>
      <c r="AM15" s="5683">
        <v>608</v>
      </c>
      <c r="AN15" s="5684">
        <v>191</v>
      </c>
      <c r="AO15" s="5685">
        <v>201</v>
      </c>
      <c r="AP15" s="5686">
        <v>10</v>
      </c>
      <c r="AQ15" s="5687">
        <v>1194</v>
      </c>
      <c r="AR15" s="5688">
        <v>61</v>
      </c>
      <c r="AS15" s="5689">
        <v>142</v>
      </c>
      <c r="AT15" s="5690">
        <v>112</v>
      </c>
      <c r="AU15" s="5691">
        <v>294</v>
      </c>
      <c r="AV15" s="5692">
        <v>408</v>
      </c>
      <c r="AW15" s="5693">
        <v>335</v>
      </c>
      <c r="AX15" s="5694">
        <v>201</v>
      </c>
      <c r="AY15" s="5695">
        <v>118</v>
      </c>
      <c r="AZ15" s="5696">
        <v>157</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261</v>
      </c>
    </row>
    <row r="8" spans="1:52" ht="51" x14ac:dyDescent="0.2">
      <c r="A8" s="99" t="s">
        <v>260</v>
      </c>
    </row>
    <row r="9" spans="1:52" ht="17" x14ac:dyDescent="0.2">
      <c r="A9" s="5811" t="s">
        <v>262</v>
      </c>
      <c r="B9" s="5745">
        <v>0.25480731580042298</v>
      </c>
      <c r="C9" s="5700">
        <v>0.20877836384201701</v>
      </c>
      <c r="D9" s="5701">
        <v>0.29353350563140901</v>
      </c>
      <c r="E9" s="5702">
        <v>0.248306805446672</v>
      </c>
      <c r="F9" s="5703">
        <v>0.25795399573394001</v>
      </c>
      <c r="G9" s="5704">
        <v>0.249650565634568</v>
      </c>
      <c r="H9" s="5705">
        <v>0.26678647442158099</v>
      </c>
      <c r="I9" s="5706">
        <v>0.24916249693106199</v>
      </c>
      <c r="J9" s="5707">
        <v>0.23392889142497</v>
      </c>
      <c r="K9" s="5708">
        <v>0.22727899133108301</v>
      </c>
      <c r="L9" s="5709">
        <v>0.27366255090816799</v>
      </c>
      <c r="M9" s="5710">
        <v>0.31079790774488503</v>
      </c>
      <c r="N9" s="5711">
        <v>0.25666538389972399</v>
      </c>
      <c r="O9" s="5712">
        <v>0.25832914676722901</v>
      </c>
      <c r="P9" s="5713">
        <v>0.236169570478067</v>
      </c>
      <c r="Q9" s="5714">
        <v>0.25773786348410599</v>
      </c>
      <c r="R9" s="5715">
        <v>0.30631034992815198</v>
      </c>
      <c r="S9" s="5716">
        <v>0.16205540431527199</v>
      </c>
      <c r="T9" s="5717">
        <v>0.21406469301551301</v>
      </c>
      <c r="U9" s="5718">
        <v>0.19516479550520199</v>
      </c>
      <c r="V9" s="5748"/>
      <c r="W9" s="5750"/>
      <c r="X9" s="5752"/>
      <c r="Y9" s="5754"/>
      <c r="Z9" s="5719">
        <v>0.39825346223038199</v>
      </c>
      <c r="AA9" s="5720">
        <v>0.19952016013214499</v>
      </c>
      <c r="AB9" s="5721">
        <v>0.16566808228437299</v>
      </c>
      <c r="AC9" s="5722">
        <v>0.182515090255948</v>
      </c>
      <c r="AD9" s="5756"/>
      <c r="AE9" s="5723">
        <v>0.24551981848606999</v>
      </c>
      <c r="AF9" s="5724">
        <v>0.23212226147293299</v>
      </c>
      <c r="AG9" s="5725">
        <v>0.28608268535305298</v>
      </c>
      <c r="AH9" s="5726">
        <v>0.279297328449649</v>
      </c>
      <c r="AI9" s="5727">
        <v>0.25199180788208703</v>
      </c>
      <c r="AJ9" s="5728">
        <v>0.25843700041858497</v>
      </c>
      <c r="AK9" s="5729">
        <v>0.24307138174787399</v>
      </c>
      <c r="AL9" s="5730">
        <v>0.29563945675449999</v>
      </c>
      <c r="AM9" s="5731">
        <v>0.24050948713357401</v>
      </c>
      <c r="AN9" s="5732">
        <v>0.21770158116677399</v>
      </c>
      <c r="AO9" s="5733">
        <v>0.22933026383420599</v>
      </c>
      <c r="AP9" s="5758"/>
      <c r="AQ9" s="5734">
        <v>0.270418846358223</v>
      </c>
      <c r="AR9" s="5735">
        <v>0.127080545702978</v>
      </c>
      <c r="AS9" s="5736">
        <v>0.214391648703049</v>
      </c>
      <c r="AT9" s="5737">
        <v>0.186080535974748</v>
      </c>
      <c r="AU9" s="5738">
        <v>0.26576300760786498</v>
      </c>
      <c r="AV9" s="5739">
        <v>0.26402522178752302</v>
      </c>
      <c r="AW9" s="5740">
        <v>0.20838043199967399</v>
      </c>
      <c r="AX9" s="5741">
        <v>0.24279508651939599</v>
      </c>
      <c r="AY9" s="5742">
        <v>0.305735345162015</v>
      </c>
      <c r="AZ9" s="5743">
        <v>0.28358253115995802</v>
      </c>
    </row>
    <row r="10" spans="1:52" ht="17" x14ac:dyDescent="0.2">
      <c r="A10" s="5811" t="s">
        <v>263</v>
      </c>
      <c r="B10" s="5746">
        <v>0.30804942927380202</v>
      </c>
      <c r="C10" s="5747">
        <v>0.32555890907412099</v>
      </c>
      <c r="D10" s="5747">
        <v>0.29331793073345502</v>
      </c>
      <c r="E10" s="5747">
        <v>0.44308676348799497</v>
      </c>
      <c r="F10" s="5747">
        <v>0.31417900908104301</v>
      </c>
      <c r="G10" s="5747">
        <v>0.30159022182582002</v>
      </c>
      <c r="H10" s="5747">
        <v>0.26077130752716299</v>
      </c>
      <c r="I10" s="5747">
        <v>0.244318368048663</v>
      </c>
      <c r="J10" s="5747">
        <v>0.24192404495866299</v>
      </c>
      <c r="K10" s="5747">
        <v>0.322200085615998</v>
      </c>
      <c r="L10" s="5747">
        <v>0.34123363095661502</v>
      </c>
      <c r="M10" s="5747">
        <v>0.325445100581221</v>
      </c>
      <c r="N10" s="5747">
        <v>0.30556639799042601</v>
      </c>
      <c r="O10" s="5747">
        <v>0.291407894485815</v>
      </c>
      <c r="P10" s="5747">
        <v>0.31825204379400801</v>
      </c>
      <c r="Q10" s="5747">
        <v>0.368607286468003</v>
      </c>
      <c r="R10" s="5747">
        <v>0.317323502719704</v>
      </c>
      <c r="S10" s="5747">
        <v>0.32406607558906603</v>
      </c>
      <c r="T10" s="5747">
        <v>0.32069486455433699</v>
      </c>
      <c r="U10" s="5747">
        <v>0.20505842947193501</v>
      </c>
      <c r="V10" s="5749"/>
      <c r="W10" s="5751"/>
      <c r="X10" s="5753"/>
      <c r="Y10" s="5755"/>
      <c r="Z10" s="5747">
        <v>0.33639669892714502</v>
      </c>
      <c r="AA10" s="5747">
        <v>0.34164201043761</v>
      </c>
      <c r="AB10" s="5747">
        <v>0.28724865829353702</v>
      </c>
      <c r="AC10" s="5747">
        <v>0.19449753884504201</v>
      </c>
      <c r="AD10" s="5757"/>
      <c r="AE10" s="5747">
        <v>0.13187859368643601</v>
      </c>
      <c r="AF10" s="5747">
        <v>0.30879590776485599</v>
      </c>
      <c r="AG10" s="5747">
        <v>0.22842773366184799</v>
      </c>
      <c r="AH10" s="5747">
        <v>0.396229893722499</v>
      </c>
      <c r="AI10" s="5747">
        <v>0.25905227826743699</v>
      </c>
      <c r="AJ10" s="5747">
        <v>0.31079696259086698</v>
      </c>
      <c r="AK10" s="5747">
        <v>0.30254000033131501</v>
      </c>
      <c r="AL10" s="5747">
        <v>0.28809774992162601</v>
      </c>
      <c r="AM10" s="5747">
        <v>0.33500734850048702</v>
      </c>
      <c r="AN10" s="5747">
        <v>0.35682314096124201</v>
      </c>
      <c r="AO10" s="5747">
        <v>0.22678200040747401</v>
      </c>
      <c r="AP10" s="5759"/>
      <c r="AQ10" s="5747">
        <v>0.315230906023938</v>
      </c>
      <c r="AR10" s="5747">
        <v>0.161426983553866</v>
      </c>
      <c r="AS10" s="5747">
        <v>0.348217771050714</v>
      </c>
      <c r="AT10" s="5747">
        <v>0.26770338805386501</v>
      </c>
      <c r="AU10" s="5747">
        <v>0.25456808982039802</v>
      </c>
      <c r="AV10" s="5747">
        <v>0.28610702868933402</v>
      </c>
      <c r="AW10" s="5747">
        <v>0.35191494323348599</v>
      </c>
      <c r="AX10" s="5747">
        <v>0.38952327068010001</v>
      </c>
      <c r="AY10" s="5747">
        <v>0.30287064647026002</v>
      </c>
      <c r="AZ10" s="5744">
        <v>0.28721552511588</v>
      </c>
    </row>
    <row r="11" spans="1:52" ht="17" x14ac:dyDescent="0.2">
      <c r="A11" s="5811" t="s">
        <v>264</v>
      </c>
      <c r="B11" s="5746">
        <v>0.218702413664627</v>
      </c>
      <c r="C11" s="5747">
        <v>0.24687103252464199</v>
      </c>
      <c r="D11" s="5747">
        <v>0.19500291074665099</v>
      </c>
      <c r="E11" s="5747">
        <v>0.18658793018995501</v>
      </c>
      <c r="F11" s="5747">
        <v>0.19866654301276099</v>
      </c>
      <c r="G11" s="5747">
        <v>0.24852583608179701</v>
      </c>
      <c r="H11" s="5747">
        <v>0.25256232955057401</v>
      </c>
      <c r="I11" s="5747">
        <v>0.21416083645792899</v>
      </c>
      <c r="J11" s="5747">
        <v>0.22302109393060199</v>
      </c>
      <c r="K11" s="5747">
        <v>0.217101696519405</v>
      </c>
      <c r="L11" s="5747">
        <v>0.225215122328315</v>
      </c>
      <c r="M11" s="5747">
        <v>0.20578453899606</v>
      </c>
      <c r="N11" s="5747">
        <v>0.22873084307390401</v>
      </c>
      <c r="O11" s="5747">
        <v>0.17486438705492599</v>
      </c>
      <c r="P11" s="5747">
        <v>0.24581669542254</v>
      </c>
      <c r="Q11" s="5747">
        <v>0.218366653044895</v>
      </c>
      <c r="R11" s="5747">
        <v>0.174096722400714</v>
      </c>
      <c r="S11" s="5747">
        <v>0.26253070227867897</v>
      </c>
      <c r="T11" s="5747">
        <v>0.28475453299970199</v>
      </c>
      <c r="U11" s="5747">
        <v>0.32138381663471599</v>
      </c>
      <c r="V11" s="5749"/>
      <c r="W11" s="5751"/>
      <c r="X11" s="5753"/>
      <c r="Y11" s="5755"/>
      <c r="Z11" s="5747">
        <v>0.12918525542810699</v>
      </c>
      <c r="AA11" s="5747">
        <v>0.26007161818740199</v>
      </c>
      <c r="AB11" s="5747">
        <v>0.284623099031792</v>
      </c>
      <c r="AC11" s="5747">
        <v>0.29301309420113902</v>
      </c>
      <c r="AD11" s="5757"/>
      <c r="AE11" s="5747">
        <v>4.0899349519164199E-2</v>
      </c>
      <c r="AF11" s="5747">
        <v>0.25086501813680301</v>
      </c>
      <c r="AG11" s="5747">
        <v>0.20234701685648299</v>
      </c>
      <c r="AH11" s="5747">
        <v>0.17168965112245499</v>
      </c>
      <c r="AI11" s="5747">
        <v>0.197676334375988</v>
      </c>
      <c r="AJ11" s="5747">
        <v>0.223170789544923</v>
      </c>
      <c r="AK11" s="5747">
        <v>0.145726395603927</v>
      </c>
      <c r="AL11" s="5747">
        <v>0.21740301448409499</v>
      </c>
      <c r="AM11" s="5747">
        <v>0.208514681731579</v>
      </c>
      <c r="AN11" s="5747">
        <v>0.254713852113022</v>
      </c>
      <c r="AO11" s="5747">
        <v>0.21498387168500799</v>
      </c>
      <c r="AP11" s="5759"/>
      <c r="AQ11" s="5747">
        <v>0.219926598924963</v>
      </c>
      <c r="AR11" s="5747">
        <v>0.191083830681987</v>
      </c>
      <c r="AS11" s="5747">
        <v>0.18309508572268501</v>
      </c>
      <c r="AT11" s="5747">
        <v>0.282762066048242</v>
      </c>
      <c r="AU11" s="5747">
        <v>0.203021288660794</v>
      </c>
      <c r="AV11" s="5747">
        <v>0.22476034754415899</v>
      </c>
      <c r="AW11" s="5747">
        <v>0.236718480527257</v>
      </c>
      <c r="AX11" s="5747">
        <v>0.19995582076986501</v>
      </c>
      <c r="AY11" s="5747">
        <v>0.210140340940868</v>
      </c>
      <c r="AZ11" s="5744">
        <v>0.22697556243417499</v>
      </c>
    </row>
    <row r="12" spans="1:52" ht="17" x14ac:dyDescent="0.2">
      <c r="A12" s="5811" t="s">
        <v>265</v>
      </c>
      <c r="B12" s="5746">
        <v>0.138976885384616</v>
      </c>
      <c r="C12" s="5747">
        <v>0.14925757715657501</v>
      </c>
      <c r="D12" s="5747">
        <v>0.13032728542165001</v>
      </c>
      <c r="E12" s="5747">
        <v>7.2915356546289001E-2</v>
      </c>
      <c r="F12" s="5747">
        <v>0.114100806340438</v>
      </c>
      <c r="G12" s="5747">
        <v>0.14022245614145701</v>
      </c>
      <c r="H12" s="5747">
        <v>0.17359677793417899</v>
      </c>
      <c r="I12" s="5747">
        <v>0.188274153081399</v>
      </c>
      <c r="J12" s="5747">
        <v>0.18317498764291901</v>
      </c>
      <c r="K12" s="5747">
        <v>0.15024261166017</v>
      </c>
      <c r="L12" s="5747">
        <v>0.101397095735417</v>
      </c>
      <c r="M12" s="5747">
        <v>0.109713634013255</v>
      </c>
      <c r="N12" s="5747">
        <v>0.15817869648324501</v>
      </c>
      <c r="O12" s="5747">
        <v>9.3534776055809593E-2</v>
      </c>
      <c r="P12" s="5747">
        <v>0.14279192937590299</v>
      </c>
      <c r="Q12" s="5747">
        <v>9.1377418534833693E-2</v>
      </c>
      <c r="R12" s="5747">
        <v>0.10273333023240799</v>
      </c>
      <c r="S12" s="5747">
        <v>0.19263250565929399</v>
      </c>
      <c r="T12" s="5747">
        <v>0.130255700374833</v>
      </c>
      <c r="U12" s="5747">
        <v>0.22771509631311199</v>
      </c>
      <c r="V12" s="5749"/>
      <c r="W12" s="5751"/>
      <c r="X12" s="5753"/>
      <c r="Y12" s="5755"/>
      <c r="Z12" s="5747">
        <v>7.0411269488457107E-2</v>
      </c>
      <c r="AA12" s="5747">
        <v>0.13325176983190701</v>
      </c>
      <c r="AB12" s="5747">
        <v>0.178715184905643</v>
      </c>
      <c r="AC12" s="5747">
        <v>0.30017930834711998</v>
      </c>
      <c r="AD12" s="5757"/>
      <c r="AE12" s="5747">
        <v>0.24665428054974201</v>
      </c>
      <c r="AF12" s="5747">
        <v>0.113786479229806</v>
      </c>
      <c r="AG12" s="5747">
        <v>0.25312856203941497</v>
      </c>
      <c r="AH12" s="5747">
        <v>0.13284960818536201</v>
      </c>
      <c r="AI12" s="5747">
        <v>0.18551563321150999</v>
      </c>
      <c r="AJ12" s="5747">
        <v>0.127876972032201</v>
      </c>
      <c r="AK12" s="5747">
        <v>0.10743588469302499</v>
      </c>
      <c r="AL12" s="5747">
        <v>0.10919440014526199</v>
      </c>
      <c r="AM12" s="5747">
        <v>0.13679859034283401</v>
      </c>
      <c r="AN12" s="5747">
        <v>0.111879867158955</v>
      </c>
      <c r="AO12" s="5747">
        <v>0.25261109094425399</v>
      </c>
      <c r="AP12" s="5759"/>
      <c r="AQ12" s="5747">
        <v>0.109705700475314</v>
      </c>
      <c r="AR12" s="5747">
        <v>0.52040864006116905</v>
      </c>
      <c r="AS12" s="5747">
        <v>0.172706579294957</v>
      </c>
      <c r="AT12" s="5747">
        <v>0.21179239602182101</v>
      </c>
      <c r="AU12" s="5747">
        <v>0.149785013863966</v>
      </c>
      <c r="AV12" s="5747">
        <v>0.13618151171814699</v>
      </c>
      <c r="AW12" s="5747">
        <v>0.146551159882987</v>
      </c>
      <c r="AX12" s="5747">
        <v>0.125468492602584</v>
      </c>
      <c r="AY12" s="5747">
        <v>0.11646638040393401</v>
      </c>
      <c r="AZ12" s="5744">
        <v>0.14054165667294299</v>
      </c>
    </row>
    <row r="13" spans="1:52" ht="17" x14ac:dyDescent="0.2">
      <c r="A13" s="5811" t="s">
        <v>36</v>
      </c>
      <c r="B13" s="5746">
        <v>7.9463955876532502E-2</v>
      </c>
      <c r="C13" s="5747">
        <v>6.9534117402645396E-2</v>
      </c>
      <c r="D13" s="5747">
        <v>8.7818367466834704E-2</v>
      </c>
      <c r="E13" s="5747">
        <v>4.9103144329089098E-2</v>
      </c>
      <c r="F13" s="5747">
        <v>0.115099645831819</v>
      </c>
      <c r="G13" s="5747">
        <v>6.0010920316358303E-2</v>
      </c>
      <c r="H13" s="5747">
        <v>4.6283110566502701E-2</v>
      </c>
      <c r="I13" s="5747">
        <v>0.10408414548094699</v>
      </c>
      <c r="J13" s="5747">
        <v>0.117950982042846</v>
      </c>
      <c r="K13" s="5747">
        <v>8.3176614873344198E-2</v>
      </c>
      <c r="L13" s="5747">
        <v>5.8491600071485399E-2</v>
      </c>
      <c r="M13" s="5747">
        <v>4.8258818664579102E-2</v>
      </c>
      <c r="N13" s="5747">
        <v>5.0858678552700598E-2</v>
      </c>
      <c r="O13" s="5747">
        <v>0.18186379563621999</v>
      </c>
      <c r="P13" s="5747">
        <v>5.6969760929481403E-2</v>
      </c>
      <c r="Q13" s="5747">
        <v>6.3910778468162094E-2</v>
      </c>
      <c r="R13" s="5747">
        <v>9.9536094719021598E-2</v>
      </c>
      <c r="S13" s="5747">
        <v>5.8715312157688902E-2</v>
      </c>
      <c r="T13" s="5747">
        <v>5.0230209055615302E-2</v>
      </c>
      <c r="U13" s="5747">
        <v>5.0677862075034302E-2</v>
      </c>
      <c r="V13" s="5749"/>
      <c r="W13" s="5751"/>
      <c r="X13" s="5753"/>
      <c r="Y13" s="5755"/>
      <c r="Z13" s="5747">
        <v>6.5753313925909496E-2</v>
      </c>
      <c r="AA13" s="5747">
        <v>6.5514441410935903E-2</v>
      </c>
      <c r="AB13" s="5747">
        <v>8.3744975484654899E-2</v>
      </c>
      <c r="AC13" s="5747">
        <v>2.9794968350750801E-2</v>
      </c>
      <c r="AD13" s="5757"/>
      <c r="AE13" s="5747">
        <v>0.33504795775858798</v>
      </c>
      <c r="AF13" s="5747">
        <v>9.4430333395601598E-2</v>
      </c>
      <c r="AG13" s="5747">
        <v>3.00140020892006E-2</v>
      </c>
      <c r="AH13" s="5747">
        <v>1.9933518520035901E-2</v>
      </c>
      <c r="AI13" s="5747">
        <v>0.105763946262978</v>
      </c>
      <c r="AJ13" s="5747">
        <v>7.9718275413423106E-2</v>
      </c>
      <c r="AK13" s="5747">
        <v>0.201226337623858</v>
      </c>
      <c r="AL13" s="5747">
        <v>8.9665378694517101E-2</v>
      </c>
      <c r="AM13" s="5747">
        <v>7.9169892291525601E-2</v>
      </c>
      <c r="AN13" s="5747">
        <v>5.8881558600007301E-2</v>
      </c>
      <c r="AO13" s="5747">
        <v>7.6292773129058605E-2</v>
      </c>
      <c r="AP13" s="5759"/>
      <c r="AQ13" s="5747">
        <v>8.4717948217562206E-2</v>
      </c>
      <c r="AR13" s="5747">
        <v>0</v>
      </c>
      <c r="AS13" s="5747">
        <v>8.1588915228595002E-2</v>
      </c>
      <c r="AT13" s="5747">
        <v>5.16616139013246E-2</v>
      </c>
      <c r="AU13" s="5747">
        <v>0.126862600046978</v>
      </c>
      <c r="AV13" s="5747">
        <v>8.8925890260837998E-2</v>
      </c>
      <c r="AW13" s="5747">
        <v>5.6434984356595899E-2</v>
      </c>
      <c r="AX13" s="5747">
        <v>4.2257329428056101E-2</v>
      </c>
      <c r="AY13" s="5747">
        <v>6.4787287022923801E-2</v>
      </c>
      <c r="AZ13" s="5744">
        <v>6.1684724617043697E-2</v>
      </c>
    </row>
    <row r="14" spans="1:52" ht="17" x14ac:dyDescent="0.2">
      <c r="A14" s="5812" t="s">
        <v>68</v>
      </c>
      <c r="B14" s="5810">
        <v>1517</v>
      </c>
      <c r="C14" s="5760">
        <v>659</v>
      </c>
      <c r="D14" s="5761">
        <v>858</v>
      </c>
      <c r="E14" s="5762">
        <v>254</v>
      </c>
      <c r="F14" s="5763">
        <v>373</v>
      </c>
      <c r="G14" s="5764">
        <v>241</v>
      </c>
      <c r="H14" s="5765">
        <v>297</v>
      </c>
      <c r="I14" s="5766">
        <v>352</v>
      </c>
      <c r="J14" s="5767">
        <v>242</v>
      </c>
      <c r="K14" s="5768">
        <v>571</v>
      </c>
      <c r="L14" s="5769">
        <v>427</v>
      </c>
      <c r="M14" s="5770">
        <v>277</v>
      </c>
      <c r="N14" s="5771">
        <v>1041</v>
      </c>
      <c r="O14" s="5772">
        <v>234</v>
      </c>
      <c r="P14" s="5773">
        <v>148</v>
      </c>
      <c r="Q14" s="5774">
        <v>93</v>
      </c>
      <c r="R14" s="5775">
        <v>868</v>
      </c>
      <c r="S14" s="5776">
        <v>262</v>
      </c>
      <c r="T14" s="5777">
        <v>256</v>
      </c>
      <c r="U14" s="5778">
        <v>90</v>
      </c>
      <c r="V14" s="5779">
        <v>18</v>
      </c>
      <c r="W14" s="5780">
        <v>9</v>
      </c>
      <c r="X14" s="5781">
        <v>6</v>
      </c>
      <c r="Y14" s="5782">
        <v>8</v>
      </c>
      <c r="Z14" s="5783">
        <v>470</v>
      </c>
      <c r="AA14" s="5784">
        <v>511</v>
      </c>
      <c r="AB14" s="5785">
        <v>422</v>
      </c>
      <c r="AC14" s="5786">
        <v>52</v>
      </c>
      <c r="AD14" s="5787">
        <v>20</v>
      </c>
      <c r="AE14" s="5788">
        <v>42</v>
      </c>
      <c r="AF14" s="5789">
        <v>112</v>
      </c>
      <c r="AG14" s="5790">
        <v>169</v>
      </c>
      <c r="AH14" s="5791">
        <v>79</v>
      </c>
      <c r="AI14" s="5792">
        <v>79</v>
      </c>
      <c r="AJ14" s="5793">
        <v>1067</v>
      </c>
      <c r="AK14" s="5794">
        <v>44</v>
      </c>
      <c r="AL14" s="5795">
        <v>502</v>
      </c>
      <c r="AM14" s="5796">
        <v>612</v>
      </c>
      <c r="AN14" s="5797">
        <v>191</v>
      </c>
      <c r="AO14" s="5798">
        <v>202</v>
      </c>
      <c r="AP14" s="5799">
        <v>10</v>
      </c>
      <c r="AQ14" s="5800">
        <v>1197</v>
      </c>
      <c r="AR14" s="5801">
        <v>61</v>
      </c>
      <c r="AS14" s="5802">
        <v>143</v>
      </c>
      <c r="AT14" s="5803">
        <v>112</v>
      </c>
      <c r="AU14" s="5804">
        <v>294</v>
      </c>
      <c r="AV14" s="5805">
        <v>409</v>
      </c>
      <c r="AW14" s="5806">
        <v>337</v>
      </c>
      <c r="AX14" s="5807">
        <v>201</v>
      </c>
      <c r="AY14" s="5808">
        <v>118</v>
      </c>
      <c r="AZ14" s="5809">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Z17"/>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267</v>
      </c>
    </row>
    <row r="8" spans="1:52" ht="17" x14ac:dyDescent="0.2">
      <c r="A8" s="88" t="s">
        <v>268</v>
      </c>
    </row>
    <row r="9" spans="1:52" ht="34" x14ac:dyDescent="0.2">
      <c r="A9" s="99" t="s">
        <v>269</v>
      </c>
    </row>
    <row r="10" spans="1:52" ht="17" x14ac:dyDescent="0.2">
      <c r="A10" s="5924" t="s">
        <v>270</v>
      </c>
      <c r="B10" s="5858">
        <v>3.4007011877044302E-2</v>
      </c>
      <c r="C10" s="5813">
        <v>4.3402733750919298E-2</v>
      </c>
      <c r="D10" s="5814">
        <v>2.59575150308608E-2</v>
      </c>
      <c r="E10" s="5815">
        <v>3.7383680714164501E-2</v>
      </c>
      <c r="F10" s="5816">
        <v>4.55796910025053E-2</v>
      </c>
      <c r="G10" s="5817">
        <v>2.7040818798253999E-2</v>
      </c>
      <c r="H10" s="5818">
        <v>2.6910510330727298E-2</v>
      </c>
      <c r="I10" s="5819">
        <v>2.8770286517628099E-2</v>
      </c>
      <c r="J10" s="5820">
        <v>4.5867445336452803E-2</v>
      </c>
      <c r="K10" s="5821">
        <v>4.1909047900030402E-2</v>
      </c>
      <c r="L10" s="5822">
        <v>1.7128461490974502E-2</v>
      </c>
      <c r="M10" s="5823">
        <v>2.7142308433237401E-2</v>
      </c>
      <c r="N10" s="5824">
        <v>1.5346585818687501E-2</v>
      </c>
      <c r="O10" s="5825">
        <v>9.5054148307640696E-2</v>
      </c>
      <c r="P10" s="5826">
        <v>2.4343680170052898E-2</v>
      </c>
      <c r="Q10" s="5827">
        <v>4.10952341026962E-2</v>
      </c>
      <c r="R10" s="5828">
        <v>4.3740192132188702E-2</v>
      </c>
      <c r="S10" s="5829">
        <v>2.2290038013006701E-2</v>
      </c>
      <c r="T10" s="5830">
        <v>7.9061065666057098E-3</v>
      </c>
      <c r="U10" s="5831">
        <v>5.8046503875322897E-2</v>
      </c>
      <c r="V10" s="5861"/>
      <c r="W10" s="5863"/>
      <c r="X10" s="5865"/>
      <c r="Y10" s="5867"/>
      <c r="Z10" s="5832">
        <v>4.7050283810624302E-2</v>
      </c>
      <c r="AA10" s="5833">
        <v>1.4200997895885199E-2</v>
      </c>
      <c r="AB10" s="5834">
        <v>2.6760605408673001E-2</v>
      </c>
      <c r="AC10" s="5835">
        <v>0</v>
      </c>
      <c r="AD10" s="5869"/>
      <c r="AE10" s="5836">
        <v>2.1600017472208299E-2</v>
      </c>
      <c r="AF10" s="5837">
        <v>8.1098786426528596E-2</v>
      </c>
      <c r="AG10" s="5838">
        <v>2.1270579964313401E-2</v>
      </c>
      <c r="AH10" s="5839">
        <v>6.2355507572582701E-2</v>
      </c>
      <c r="AI10" s="5840">
        <v>0.106330393348334</v>
      </c>
      <c r="AJ10" s="5841">
        <v>2.5990654511606998E-2</v>
      </c>
      <c r="AK10" s="5842">
        <v>4.2741028945158001E-2</v>
      </c>
      <c r="AL10" s="5843">
        <v>4.99012501861835E-2</v>
      </c>
      <c r="AM10" s="5844">
        <v>2.5175565505465299E-2</v>
      </c>
      <c r="AN10" s="5845">
        <v>3.0501907496661401E-2</v>
      </c>
      <c r="AO10" s="5846">
        <v>2.3100424657679301E-2</v>
      </c>
      <c r="AP10" s="5871"/>
      <c r="AQ10" s="5847">
        <v>3.8822809179455103E-2</v>
      </c>
      <c r="AR10" s="5848">
        <v>0</v>
      </c>
      <c r="AS10" s="5849">
        <v>2.2111684075489101E-2</v>
      </c>
      <c r="AT10" s="5850">
        <v>1.04093409003388E-2</v>
      </c>
      <c r="AU10" s="5851">
        <v>5.6324203840873797E-2</v>
      </c>
      <c r="AV10" s="5852">
        <v>3.5641380113511999E-2</v>
      </c>
      <c r="AW10" s="5853">
        <v>2.40025694097495E-2</v>
      </c>
      <c r="AX10" s="5854">
        <v>0</v>
      </c>
      <c r="AY10" s="5855">
        <v>2.4284696743673499E-2</v>
      </c>
      <c r="AZ10" s="5856">
        <v>5.3665888183431397E-2</v>
      </c>
    </row>
    <row r="11" spans="1:52" ht="17" x14ac:dyDescent="0.2">
      <c r="A11" s="5924" t="s">
        <v>271</v>
      </c>
      <c r="B11" s="5859">
        <v>1.8263173092920498E-2</v>
      </c>
      <c r="C11" s="5860">
        <v>2.3694344342549901E-2</v>
      </c>
      <c r="D11" s="5860">
        <v>1.36101835268358E-2</v>
      </c>
      <c r="E11" s="5860">
        <v>1.4192013286174801E-2</v>
      </c>
      <c r="F11" s="5860">
        <v>2.5640778623794502E-2</v>
      </c>
      <c r="G11" s="5860">
        <v>2.5949173918730601E-2</v>
      </c>
      <c r="H11" s="5860">
        <v>1.4073524449081999E-2</v>
      </c>
      <c r="I11" s="5860">
        <v>9.9544110414788705E-3</v>
      </c>
      <c r="J11" s="5860">
        <v>1.8703564013511899E-2</v>
      </c>
      <c r="K11" s="5860">
        <v>1.54265580325507E-2</v>
      </c>
      <c r="L11" s="5860">
        <v>1.9614075690130999E-2</v>
      </c>
      <c r="M11" s="5860">
        <v>2.1170019568759399E-2</v>
      </c>
      <c r="N11" s="5860">
        <v>9.2147631994250693E-3</v>
      </c>
      <c r="O11" s="5860">
        <v>3.41178279957337E-2</v>
      </c>
      <c r="P11" s="5860">
        <v>4.5530603368078598E-2</v>
      </c>
      <c r="Q11" s="5860">
        <v>1.0760263464212501E-2</v>
      </c>
      <c r="R11" s="5860">
        <v>1.9366133502006999E-2</v>
      </c>
      <c r="S11" s="5860">
        <v>2.9381014376163E-2</v>
      </c>
      <c r="T11" s="5860">
        <v>5.3584243345111398E-3</v>
      </c>
      <c r="U11" s="5860">
        <v>1.71737284413341E-2</v>
      </c>
      <c r="V11" s="5862"/>
      <c r="W11" s="5864"/>
      <c r="X11" s="5866"/>
      <c r="Y11" s="5868"/>
      <c r="Z11" s="5860">
        <v>9.4675724815001198E-3</v>
      </c>
      <c r="AA11" s="5860">
        <v>1.5525284408856701E-2</v>
      </c>
      <c r="AB11" s="5860">
        <v>2.2467473024738002E-2</v>
      </c>
      <c r="AC11" s="5860">
        <v>3.7544511534293203E-2</v>
      </c>
      <c r="AD11" s="5870"/>
      <c r="AE11" s="5860">
        <v>8.7579443946971799E-2</v>
      </c>
      <c r="AF11" s="5860">
        <v>4.4794001700548799E-2</v>
      </c>
      <c r="AG11" s="5860">
        <v>3.22892269052905E-2</v>
      </c>
      <c r="AH11" s="5860">
        <v>2.5672123958891301E-2</v>
      </c>
      <c r="AI11" s="5860">
        <v>1.0101435498814801E-2</v>
      </c>
      <c r="AJ11" s="5860">
        <v>1.51790750866492E-2</v>
      </c>
      <c r="AK11" s="5860">
        <v>8.0806167389901006E-3</v>
      </c>
      <c r="AL11" s="5860">
        <v>2.30865651893849E-2</v>
      </c>
      <c r="AM11" s="5860">
        <v>1.9209411119188301E-2</v>
      </c>
      <c r="AN11" s="5860">
        <v>0</v>
      </c>
      <c r="AO11" s="5860">
        <v>2.0691207150345801E-2</v>
      </c>
      <c r="AP11" s="5872"/>
      <c r="AQ11" s="5860">
        <v>1.8752255644752299E-2</v>
      </c>
      <c r="AR11" s="5860">
        <v>3.5466524899339401E-2</v>
      </c>
      <c r="AS11" s="5860">
        <v>1.2813800924665299E-2</v>
      </c>
      <c r="AT11" s="5860">
        <v>4.82032326794723E-3</v>
      </c>
      <c r="AU11" s="5860">
        <v>3.3021180623651697E-2</v>
      </c>
      <c r="AV11" s="5860">
        <v>1.38083372046666E-2</v>
      </c>
      <c r="AW11" s="5860">
        <v>1.52743341411872E-2</v>
      </c>
      <c r="AX11" s="5860">
        <v>9.9769430427278406E-3</v>
      </c>
      <c r="AY11" s="5860">
        <v>3.9682475686184902E-2</v>
      </c>
      <c r="AZ11" s="5857">
        <v>0</v>
      </c>
    </row>
    <row r="12" spans="1:52" ht="17" x14ac:dyDescent="0.2">
      <c r="A12" s="5924" t="s">
        <v>272</v>
      </c>
      <c r="B12" s="5859">
        <v>2.47115068676288E-2</v>
      </c>
      <c r="C12" s="5860">
        <v>2.1291024408927599E-2</v>
      </c>
      <c r="D12" s="5860">
        <v>2.76419004162392E-2</v>
      </c>
      <c r="E12" s="5860">
        <v>2.6547470667310499E-2</v>
      </c>
      <c r="F12" s="5860">
        <v>2.8302207277072999E-2</v>
      </c>
      <c r="G12" s="5860">
        <v>2.7297581425242499E-2</v>
      </c>
      <c r="H12" s="5860">
        <v>1.62659712210915E-2</v>
      </c>
      <c r="I12" s="5860">
        <v>2.43495102916505E-2</v>
      </c>
      <c r="J12" s="5860">
        <v>3.8728738070700999E-2</v>
      </c>
      <c r="K12" s="5860">
        <v>2.87717598621921E-2</v>
      </c>
      <c r="L12" s="5860">
        <v>1.5936354406238501E-2</v>
      </c>
      <c r="M12" s="5860">
        <v>1.01289196359665E-2</v>
      </c>
      <c r="N12" s="5860">
        <v>1.6066206376551401E-2</v>
      </c>
      <c r="O12" s="5860">
        <v>3.2919747587527401E-2</v>
      </c>
      <c r="P12" s="5860">
        <v>5.4657383283064603E-2</v>
      </c>
      <c r="Q12" s="5860">
        <v>3.3462219846054797E-2</v>
      </c>
      <c r="R12" s="5860">
        <v>1.9618865793124898E-2</v>
      </c>
      <c r="S12" s="5860">
        <v>5.14591866813233E-2</v>
      </c>
      <c r="T12" s="5860">
        <v>1.85379342855399E-2</v>
      </c>
      <c r="U12" s="5860">
        <v>1.5024900723709E-2</v>
      </c>
      <c r="V12" s="5862"/>
      <c r="W12" s="5864"/>
      <c r="X12" s="5866"/>
      <c r="Y12" s="5868"/>
      <c r="Z12" s="5860">
        <v>1.2202817404048801E-2</v>
      </c>
      <c r="AA12" s="5860">
        <v>1.24195776701858E-2</v>
      </c>
      <c r="AB12" s="5860">
        <v>4.6677948171496203E-2</v>
      </c>
      <c r="AC12" s="5860">
        <v>7.7158207906001697E-2</v>
      </c>
      <c r="AD12" s="5870"/>
      <c r="AE12" s="5860">
        <v>2.1711402799921401E-2</v>
      </c>
      <c r="AF12" s="5860">
        <v>1.8741787122207601E-2</v>
      </c>
      <c r="AG12" s="5860">
        <v>1.41026963621844E-2</v>
      </c>
      <c r="AH12" s="5860">
        <v>2.0088090077238399E-2</v>
      </c>
      <c r="AI12" s="5860">
        <v>2.6677656515094999E-2</v>
      </c>
      <c r="AJ12" s="5860">
        <v>2.21116687637107E-2</v>
      </c>
      <c r="AK12" s="5860">
        <v>0.13187456848958301</v>
      </c>
      <c r="AL12" s="5860">
        <v>3.4332050843097102E-2</v>
      </c>
      <c r="AM12" s="5860">
        <v>1.7784039573583699E-2</v>
      </c>
      <c r="AN12" s="5860">
        <v>2.5097834708403599E-2</v>
      </c>
      <c r="AO12" s="5860">
        <v>2.08161687617151E-2</v>
      </c>
      <c r="AP12" s="5872"/>
      <c r="AQ12" s="5860">
        <v>2.2667676829875801E-2</v>
      </c>
      <c r="AR12" s="5860">
        <v>2.4646598455665799E-2</v>
      </c>
      <c r="AS12" s="5860">
        <v>4.5380603362368301E-2</v>
      </c>
      <c r="AT12" s="5860">
        <v>1.9412134665736901E-2</v>
      </c>
      <c r="AU12" s="5860">
        <v>2.4428495280623099E-2</v>
      </c>
      <c r="AV12" s="5860">
        <v>2.1733439610903502E-2</v>
      </c>
      <c r="AW12" s="5860">
        <v>2.8080731599085199E-2</v>
      </c>
      <c r="AX12" s="5860">
        <v>1.7987588769285499E-2</v>
      </c>
      <c r="AY12" s="5860">
        <v>2.8253750666362001E-2</v>
      </c>
      <c r="AZ12" s="5857">
        <v>3.1549719570339703E-2</v>
      </c>
    </row>
    <row r="13" spans="1:52" ht="17" x14ac:dyDescent="0.2">
      <c r="A13" s="5924" t="s">
        <v>273</v>
      </c>
      <c r="B13" s="5859">
        <v>6.9280180398404903E-2</v>
      </c>
      <c r="C13" s="5860">
        <v>7.52399457715415E-2</v>
      </c>
      <c r="D13" s="5860">
        <v>6.4174334012248396E-2</v>
      </c>
      <c r="E13" s="5860">
        <v>5.5098308557706102E-2</v>
      </c>
      <c r="F13" s="5860">
        <v>7.8375499239700497E-2</v>
      </c>
      <c r="G13" s="5860">
        <v>7.4323898787079207E-2</v>
      </c>
      <c r="H13" s="5860">
        <v>7.1818781266458395E-2</v>
      </c>
      <c r="I13" s="5860">
        <v>6.2709470897530997E-2</v>
      </c>
      <c r="J13" s="5860">
        <v>0.10605843713950699</v>
      </c>
      <c r="K13" s="5860">
        <v>7.54888394054513E-2</v>
      </c>
      <c r="L13" s="5860">
        <v>4.2943963348880503E-2</v>
      </c>
      <c r="M13" s="5860">
        <v>4.4724128751123901E-2</v>
      </c>
      <c r="N13" s="5860">
        <v>5.5850866431077201E-2</v>
      </c>
      <c r="O13" s="5860">
        <v>0.118560026524881</v>
      </c>
      <c r="P13" s="5860">
        <v>6.5798439231650394E-2</v>
      </c>
      <c r="Q13" s="5860">
        <v>5.1010530510824E-2</v>
      </c>
      <c r="R13" s="5860">
        <v>5.5987969942942799E-2</v>
      </c>
      <c r="S13" s="5860">
        <v>7.2452314863147002E-2</v>
      </c>
      <c r="T13" s="5860">
        <v>6.1787923237025401E-2</v>
      </c>
      <c r="U13" s="5860">
        <v>0.10175960609330099</v>
      </c>
      <c r="V13" s="5862"/>
      <c r="W13" s="5864"/>
      <c r="X13" s="5866"/>
      <c r="Y13" s="5868"/>
      <c r="Z13" s="5860">
        <v>6.1895446123622397E-2</v>
      </c>
      <c r="AA13" s="5860">
        <v>4.4400457255560903E-2</v>
      </c>
      <c r="AB13" s="5860">
        <v>8.8885888830010695E-2</v>
      </c>
      <c r="AC13" s="5860">
        <v>0.12990672976738901</v>
      </c>
      <c r="AD13" s="5870"/>
      <c r="AE13" s="5860">
        <v>0.15776093651036299</v>
      </c>
      <c r="AF13" s="5860">
        <v>8.3334621627889002E-2</v>
      </c>
      <c r="AG13" s="5860">
        <v>5.4537303434037801E-2</v>
      </c>
      <c r="AH13" s="5860">
        <v>6.1604771407082197E-2</v>
      </c>
      <c r="AI13" s="5860">
        <v>3.2067094227922997E-2</v>
      </c>
      <c r="AJ13" s="5860">
        <v>6.6930442063117102E-2</v>
      </c>
      <c r="AK13" s="5860">
        <v>0.14408771531902501</v>
      </c>
      <c r="AL13" s="5860">
        <v>7.5647386756885898E-2</v>
      </c>
      <c r="AM13" s="5860">
        <v>6.0840921676886102E-2</v>
      </c>
      <c r="AN13" s="5860">
        <v>7.5048063230822096E-2</v>
      </c>
      <c r="AO13" s="5860">
        <v>7.5969246735642607E-2</v>
      </c>
      <c r="AP13" s="5872"/>
      <c r="AQ13" s="5860">
        <v>5.3120823447553402E-2</v>
      </c>
      <c r="AR13" s="5860">
        <v>0.27452168052384202</v>
      </c>
      <c r="AS13" s="5860">
        <v>9.4049046000275097E-2</v>
      </c>
      <c r="AT13" s="5860">
        <v>8.44582488934221E-2</v>
      </c>
      <c r="AU13" s="5860">
        <v>0.10323416859012099</v>
      </c>
      <c r="AV13" s="5860">
        <v>7.6118117252491499E-2</v>
      </c>
      <c r="AW13" s="5860">
        <v>5.6229111908965901E-2</v>
      </c>
      <c r="AX13" s="5860">
        <v>6.6454630495790507E-2</v>
      </c>
      <c r="AY13" s="5860">
        <v>4.0921573107195797E-2</v>
      </c>
      <c r="AZ13" s="5857">
        <v>3.3010595744653197E-2</v>
      </c>
    </row>
    <row r="14" spans="1:52" ht="17" x14ac:dyDescent="0.2">
      <c r="A14" s="5924" t="s">
        <v>274</v>
      </c>
      <c r="B14" s="5859">
        <v>8.3092572136564694E-2</v>
      </c>
      <c r="C14" s="5860">
        <v>7.0976639846840495E-2</v>
      </c>
      <c r="D14" s="5860">
        <v>9.3472525913813401E-2</v>
      </c>
      <c r="E14" s="5860">
        <v>9.5677506819279307E-2</v>
      </c>
      <c r="F14" s="5860">
        <v>8.4923607516089503E-2</v>
      </c>
      <c r="G14" s="5860">
        <v>5.5990401276384799E-2</v>
      </c>
      <c r="H14" s="5860">
        <v>9.6019355376171803E-2</v>
      </c>
      <c r="I14" s="5860">
        <v>8.0700737438699502E-2</v>
      </c>
      <c r="J14" s="5860">
        <v>7.6594669161332604E-2</v>
      </c>
      <c r="K14" s="5860">
        <v>8.3485151406009497E-2</v>
      </c>
      <c r="L14" s="5860">
        <v>9.9616860250531597E-2</v>
      </c>
      <c r="M14" s="5860">
        <v>6.6633465308074402E-2</v>
      </c>
      <c r="N14" s="5860">
        <v>7.8885685934197397E-2</v>
      </c>
      <c r="O14" s="5860">
        <v>8.8699561780202996E-2</v>
      </c>
      <c r="P14" s="5860">
        <v>8.7325119832934006E-2</v>
      </c>
      <c r="Q14" s="5860">
        <v>0.100473769543946</v>
      </c>
      <c r="R14" s="5860">
        <v>5.0769395928088601E-2</v>
      </c>
      <c r="S14" s="5860">
        <v>0.16260884984555299</v>
      </c>
      <c r="T14" s="5860">
        <v>7.9125041826519402E-2</v>
      </c>
      <c r="U14" s="5860">
        <v>0.120051670972581</v>
      </c>
      <c r="V14" s="5862"/>
      <c r="W14" s="5864"/>
      <c r="X14" s="5866"/>
      <c r="Y14" s="5868"/>
      <c r="Z14" s="5860">
        <v>2.2242948477522499E-2</v>
      </c>
      <c r="AA14" s="5860">
        <v>8.2391903920282006E-2</v>
      </c>
      <c r="AB14" s="5860">
        <v>0.145687832483129</v>
      </c>
      <c r="AC14" s="5860">
        <v>0.102975943895591</v>
      </c>
      <c r="AD14" s="5870"/>
      <c r="AE14" s="5860">
        <v>0.11921069299146</v>
      </c>
      <c r="AF14" s="5860">
        <v>6.1639097163175401E-2</v>
      </c>
      <c r="AG14" s="5860">
        <v>6.1418624525420601E-2</v>
      </c>
      <c r="AH14" s="5860">
        <v>0.107688315436856</v>
      </c>
      <c r="AI14" s="5860">
        <v>6.3186013211883496E-2</v>
      </c>
      <c r="AJ14" s="5860">
        <v>8.6189444930376599E-2</v>
      </c>
      <c r="AK14" s="5860">
        <v>5.9597664048732901E-2</v>
      </c>
      <c r="AL14" s="5860">
        <v>7.4473221487804706E-2</v>
      </c>
      <c r="AM14" s="5860">
        <v>0.101585904100812</v>
      </c>
      <c r="AN14" s="5860">
        <v>8.08424362386648E-2</v>
      </c>
      <c r="AO14" s="5860">
        <v>4.3874763049486898E-2</v>
      </c>
      <c r="AP14" s="5872"/>
      <c r="AQ14" s="5860">
        <v>7.6791101389522901E-2</v>
      </c>
      <c r="AR14" s="5860">
        <v>0.21768692661216801</v>
      </c>
      <c r="AS14" s="5860">
        <v>9.56659471082454E-2</v>
      </c>
      <c r="AT14" s="5860">
        <v>3.7670484366659797E-2</v>
      </c>
      <c r="AU14" s="5860">
        <v>9.0139280703606994E-2</v>
      </c>
      <c r="AV14" s="5860">
        <v>7.9621088623183595E-2</v>
      </c>
      <c r="AW14" s="5860">
        <v>6.9645589024772497E-2</v>
      </c>
      <c r="AX14" s="5860">
        <v>9.2178816585198706E-2</v>
      </c>
      <c r="AY14" s="5860">
        <v>9.3035340706993305E-2</v>
      </c>
      <c r="AZ14" s="5857">
        <v>8.7105311277248298E-2</v>
      </c>
    </row>
    <row r="15" spans="1:52" ht="17" x14ac:dyDescent="0.2">
      <c r="A15" s="5924" t="s">
        <v>275</v>
      </c>
      <c r="B15" s="5859">
        <v>0.21318579618106001</v>
      </c>
      <c r="C15" s="5860">
        <v>0.22716926222304601</v>
      </c>
      <c r="D15" s="5860">
        <v>0.20120589007968201</v>
      </c>
      <c r="E15" s="5860">
        <v>0.180659104553582</v>
      </c>
      <c r="F15" s="5860">
        <v>0.20981858781523</v>
      </c>
      <c r="G15" s="5860">
        <v>0.228089185448826</v>
      </c>
      <c r="H15" s="5860">
        <v>0.20405675016625999</v>
      </c>
      <c r="I15" s="5860">
        <v>0.239096451115766</v>
      </c>
      <c r="J15" s="5860">
        <v>0.163122242917909</v>
      </c>
      <c r="K15" s="5860">
        <v>0.173676178000019</v>
      </c>
      <c r="L15" s="5860">
        <v>0.26083292506248801</v>
      </c>
      <c r="M15" s="5860">
        <v>0.28976914243580598</v>
      </c>
      <c r="N15" s="5860">
        <v>0.24864020203783599</v>
      </c>
      <c r="O15" s="5860">
        <v>0.129848746925737</v>
      </c>
      <c r="P15" s="5860">
        <v>0.16369461907656899</v>
      </c>
      <c r="Q15" s="5860">
        <v>0.212843499252487</v>
      </c>
      <c r="R15" s="5860">
        <v>0.18153945962590101</v>
      </c>
      <c r="S15" s="5860">
        <v>0.29311313628799002</v>
      </c>
      <c r="T15" s="5860">
        <v>0.24378621019114999</v>
      </c>
      <c r="U15" s="5860">
        <v>0.18011973970803899</v>
      </c>
      <c r="V15" s="5862"/>
      <c r="W15" s="5864"/>
      <c r="X15" s="5866"/>
      <c r="Y15" s="5868"/>
      <c r="Z15" s="5860">
        <v>0.13847082679712799</v>
      </c>
      <c r="AA15" s="5860">
        <v>0.28729645517277003</v>
      </c>
      <c r="AB15" s="5860">
        <v>0.22037654428832901</v>
      </c>
      <c r="AC15" s="5860">
        <v>0.262828318332266</v>
      </c>
      <c r="AD15" s="5870"/>
      <c r="AE15" s="5860">
        <v>8.0409286478694803E-2</v>
      </c>
      <c r="AF15" s="5860">
        <v>0.18309016773595099</v>
      </c>
      <c r="AG15" s="5860">
        <v>0.21210656559288499</v>
      </c>
      <c r="AH15" s="5860">
        <v>0.165908529528493</v>
      </c>
      <c r="AI15" s="5860">
        <v>0.182583897866606</v>
      </c>
      <c r="AJ15" s="5860">
        <v>0.225076966972726</v>
      </c>
      <c r="AK15" s="5860">
        <v>0.122717200846446</v>
      </c>
      <c r="AL15" s="5860">
        <v>0.14983683551820901</v>
      </c>
      <c r="AM15" s="5860">
        <v>0.241008326437926</v>
      </c>
      <c r="AN15" s="5860">
        <v>0.28844334169144298</v>
      </c>
      <c r="AO15" s="5860">
        <v>0.231523684461341</v>
      </c>
      <c r="AP15" s="5872"/>
      <c r="AQ15" s="5860">
        <v>0.21946651648840501</v>
      </c>
      <c r="AR15" s="5860">
        <v>0.10864083480039299</v>
      </c>
      <c r="AS15" s="5860">
        <v>0.224969612926226</v>
      </c>
      <c r="AT15" s="5860">
        <v>0.18120222609130099</v>
      </c>
      <c r="AU15" s="5860">
        <v>0.12346783683075099</v>
      </c>
      <c r="AV15" s="5860">
        <v>0.198915192388878</v>
      </c>
      <c r="AW15" s="5860">
        <v>0.26268925347475403</v>
      </c>
      <c r="AX15" s="5860">
        <v>0.31977496409702399</v>
      </c>
      <c r="AY15" s="5860">
        <v>0.26437393326076097</v>
      </c>
      <c r="AZ15" s="5857">
        <v>0.16270906960082601</v>
      </c>
    </row>
    <row r="16" spans="1:52" ht="17" x14ac:dyDescent="0.2">
      <c r="A16" s="5924" t="s">
        <v>276</v>
      </c>
      <c r="B16" s="5859">
        <v>0.55745975944637705</v>
      </c>
      <c r="C16" s="5860">
        <v>0.53822604965617504</v>
      </c>
      <c r="D16" s="5860">
        <v>0.57393765102032002</v>
      </c>
      <c r="E16" s="5860">
        <v>0.59044191540178304</v>
      </c>
      <c r="F16" s="5860">
        <v>0.52735962852560703</v>
      </c>
      <c r="G16" s="5860">
        <v>0.56130894034548295</v>
      </c>
      <c r="H16" s="5860">
        <v>0.57085510719020904</v>
      </c>
      <c r="I16" s="5860">
        <v>0.55441913269724596</v>
      </c>
      <c r="J16" s="5860">
        <v>0.55092490336058597</v>
      </c>
      <c r="K16" s="5860">
        <v>0.58124246539374802</v>
      </c>
      <c r="L16" s="5860">
        <v>0.54392735975075601</v>
      </c>
      <c r="M16" s="5860">
        <v>0.54043201586703205</v>
      </c>
      <c r="N16" s="5860">
        <v>0.57599569020222496</v>
      </c>
      <c r="O16" s="5860">
        <v>0.50079994087827695</v>
      </c>
      <c r="P16" s="5860">
        <v>0.55865015503765003</v>
      </c>
      <c r="Q16" s="5860">
        <v>0.55035448327977898</v>
      </c>
      <c r="R16" s="5860">
        <v>0.62897798307574704</v>
      </c>
      <c r="S16" s="5860">
        <v>0.36869545993281699</v>
      </c>
      <c r="T16" s="5860">
        <v>0.58349835955864904</v>
      </c>
      <c r="U16" s="5860">
        <v>0.50782385018571397</v>
      </c>
      <c r="V16" s="5862"/>
      <c r="W16" s="5864"/>
      <c r="X16" s="5866"/>
      <c r="Y16" s="5868"/>
      <c r="Z16" s="5860">
        <v>0.70867010490555404</v>
      </c>
      <c r="AA16" s="5860">
        <v>0.54376532367646002</v>
      </c>
      <c r="AB16" s="5860">
        <v>0.449143707793624</v>
      </c>
      <c r="AC16" s="5860">
        <v>0.38958628856445898</v>
      </c>
      <c r="AD16" s="5870"/>
      <c r="AE16" s="5860">
        <v>0.51172821980037997</v>
      </c>
      <c r="AF16" s="5860">
        <v>0.52730153822369996</v>
      </c>
      <c r="AG16" s="5860">
        <v>0.60427500321586802</v>
      </c>
      <c r="AH16" s="5860">
        <v>0.55668266201885597</v>
      </c>
      <c r="AI16" s="5860">
        <v>0.57905350933134403</v>
      </c>
      <c r="AJ16" s="5860">
        <v>0.55852174767181295</v>
      </c>
      <c r="AK16" s="5860">
        <v>0.49090120561206602</v>
      </c>
      <c r="AL16" s="5860">
        <v>0.59272269001843503</v>
      </c>
      <c r="AM16" s="5860">
        <v>0.53439583158613801</v>
      </c>
      <c r="AN16" s="5860">
        <v>0.50006641663400497</v>
      </c>
      <c r="AO16" s="5860">
        <v>0.58402450518378901</v>
      </c>
      <c r="AP16" s="5872"/>
      <c r="AQ16" s="5860">
        <v>0.57037881702043602</v>
      </c>
      <c r="AR16" s="5860">
        <v>0.33903743470859299</v>
      </c>
      <c r="AS16" s="5860">
        <v>0.50500930560273105</v>
      </c>
      <c r="AT16" s="5860">
        <v>0.66202724181459405</v>
      </c>
      <c r="AU16" s="5860">
        <v>0.569384834130373</v>
      </c>
      <c r="AV16" s="5860">
        <v>0.57416244480636502</v>
      </c>
      <c r="AW16" s="5860">
        <v>0.54407841044148497</v>
      </c>
      <c r="AX16" s="5860">
        <v>0.493627057009974</v>
      </c>
      <c r="AY16" s="5860">
        <v>0.50944822982882898</v>
      </c>
      <c r="AZ16" s="5857">
        <v>0.631959415623501</v>
      </c>
    </row>
    <row r="17" spans="1:52" ht="17" x14ac:dyDescent="0.2">
      <c r="A17" s="5925" t="s">
        <v>68</v>
      </c>
      <c r="B17" s="5923">
        <v>1491</v>
      </c>
      <c r="C17" s="5873">
        <v>654</v>
      </c>
      <c r="D17" s="5874">
        <v>837</v>
      </c>
      <c r="E17" s="5875">
        <v>251</v>
      </c>
      <c r="F17" s="5876">
        <v>370</v>
      </c>
      <c r="G17" s="5877">
        <v>236</v>
      </c>
      <c r="H17" s="5878">
        <v>290</v>
      </c>
      <c r="I17" s="5879">
        <v>344</v>
      </c>
      <c r="J17" s="5880">
        <v>235</v>
      </c>
      <c r="K17" s="5881">
        <v>561</v>
      </c>
      <c r="L17" s="5882">
        <v>421</v>
      </c>
      <c r="M17" s="5883">
        <v>274</v>
      </c>
      <c r="N17" s="5884">
        <v>1028</v>
      </c>
      <c r="O17" s="5885">
        <v>224</v>
      </c>
      <c r="P17" s="5886">
        <v>146</v>
      </c>
      <c r="Q17" s="5887">
        <v>92</v>
      </c>
      <c r="R17" s="5888">
        <v>849</v>
      </c>
      <c r="S17" s="5889">
        <v>258</v>
      </c>
      <c r="T17" s="5890">
        <v>255</v>
      </c>
      <c r="U17" s="5891">
        <v>89</v>
      </c>
      <c r="V17" s="5892">
        <v>18</v>
      </c>
      <c r="W17" s="5893">
        <v>9</v>
      </c>
      <c r="X17" s="5894">
        <v>5</v>
      </c>
      <c r="Y17" s="5895">
        <v>8</v>
      </c>
      <c r="Z17" s="5896">
        <v>472</v>
      </c>
      <c r="AA17" s="5897">
        <v>502</v>
      </c>
      <c r="AB17" s="5898">
        <v>407</v>
      </c>
      <c r="AC17" s="5899">
        <v>51</v>
      </c>
      <c r="AD17" s="5900">
        <v>19</v>
      </c>
      <c r="AE17" s="5901">
        <v>40</v>
      </c>
      <c r="AF17" s="5902">
        <v>110</v>
      </c>
      <c r="AG17" s="5903">
        <v>168</v>
      </c>
      <c r="AH17" s="5904">
        <v>78</v>
      </c>
      <c r="AI17" s="5905">
        <v>78</v>
      </c>
      <c r="AJ17" s="5906">
        <v>1049</v>
      </c>
      <c r="AK17" s="5907">
        <v>42</v>
      </c>
      <c r="AL17" s="5908">
        <v>495</v>
      </c>
      <c r="AM17" s="5909">
        <v>604</v>
      </c>
      <c r="AN17" s="5910">
        <v>185</v>
      </c>
      <c r="AO17" s="5911">
        <v>197</v>
      </c>
      <c r="AP17" s="5912">
        <v>10</v>
      </c>
      <c r="AQ17" s="5913">
        <v>1175</v>
      </c>
      <c r="AR17" s="5914">
        <v>59</v>
      </c>
      <c r="AS17" s="5915">
        <v>141</v>
      </c>
      <c r="AT17" s="5916">
        <v>112</v>
      </c>
      <c r="AU17" s="5917">
        <v>289</v>
      </c>
      <c r="AV17" s="5918">
        <v>402</v>
      </c>
      <c r="AW17" s="5919">
        <v>332</v>
      </c>
      <c r="AX17" s="5920">
        <v>198</v>
      </c>
      <c r="AY17" s="5921">
        <v>117</v>
      </c>
      <c r="AZ17" s="5922">
        <v>153</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Z17"/>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278</v>
      </c>
    </row>
    <row r="8" spans="1:52" ht="17" x14ac:dyDescent="0.2">
      <c r="A8" s="88" t="s">
        <v>279</v>
      </c>
    </row>
    <row r="9" spans="1:52" ht="34" x14ac:dyDescent="0.2">
      <c r="A9" s="99" t="s">
        <v>269</v>
      </c>
    </row>
    <row r="10" spans="1:52" ht="17" x14ac:dyDescent="0.2">
      <c r="A10" s="6037" t="s">
        <v>270</v>
      </c>
      <c r="B10" s="5971">
        <v>0.53227033230063503</v>
      </c>
      <c r="C10" s="5926">
        <v>0.56172976448508705</v>
      </c>
      <c r="D10" s="5927">
        <v>0.50728081606393405</v>
      </c>
      <c r="E10" s="5928">
        <v>0.51837969147949003</v>
      </c>
      <c r="F10" s="5929">
        <v>0.509380040604694</v>
      </c>
      <c r="G10" s="5930">
        <v>0.53789781532527203</v>
      </c>
      <c r="H10" s="5931">
        <v>0.51506743130323696</v>
      </c>
      <c r="I10" s="5932">
        <v>0.58245612486121701</v>
      </c>
      <c r="J10" s="5933">
        <v>0.53487273678499303</v>
      </c>
      <c r="K10" s="5934">
        <v>0.51551668459306199</v>
      </c>
      <c r="L10" s="5935">
        <v>0.54155712113961096</v>
      </c>
      <c r="M10" s="5936">
        <v>0.54768707248047599</v>
      </c>
      <c r="N10" s="5937">
        <v>0.56121413750046401</v>
      </c>
      <c r="O10" s="5938">
        <v>0.45172581003275097</v>
      </c>
      <c r="P10" s="5939">
        <v>0.51211218288638605</v>
      </c>
      <c r="Q10" s="5940">
        <v>0.538685295243857</v>
      </c>
      <c r="R10" s="5941">
        <v>0.57274132944596401</v>
      </c>
      <c r="S10" s="5942">
        <v>0.40178040531584103</v>
      </c>
      <c r="T10" s="5943">
        <v>0.58736721142191795</v>
      </c>
      <c r="U10" s="5944">
        <v>0.45493174077489001</v>
      </c>
      <c r="V10" s="5974"/>
      <c r="W10" s="5976"/>
      <c r="X10" s="5978"/>
      <c r="Y10" s="5980"/>
      <c r="Z10" s="5945">
        <v>0.67509533290366197</v>
      </c>
      <c r="AA10" s="5946">
        <v>0.53129753224640297</v>
      </c>
      <c r="AB10" s="5947">
        <v>0.40601686856803099</v>
      </c>
      <c r="AC10" s="5948">
        <v>0.32934350978939902</v>
      </c>
      <c r="AD10" s="5982"/>
      <c r="AE10" s="5949">
        <v>0.58141830650621396</v>
      </c>
      <c r="AF10" s="5950">
        <v>0.56479428442295299</v>
      </c>
      <c r="AG10" s="5951">
        <v>0.61574635527541699</v>
      </c>
      <c r="AH10" s="5952">
        <v>0.57582412179713005</v>
      </c>
      <c r="AI10" s="5953">
        <v>0.60145248965098097</v>
      </c>
      <c r="AJ10" s="5954">
        <v>0.52707123520680199</v>
      </c>
      <c r="AK10" s="5955">
        <v>0.35326224410406598</v>
      </c>
      <c r="AL10" s="5956">
        <v>0.54079369206615802</v>
      </c>
      <c r="AM10" s="5957">
        <v>0.51525780870271798</v>
      </c>
      <c r="AN10" s="5958">
        <v>0.53580558174204695</v>
      </c>
      <c r="AO10" s="5959">
        <v>0.57031388838946595</v>
      </c>
      <c r="AP10" s="5984"/>
      <c r="AQ10" s="5960">
        <v>0.54624870397741099</v>
      </c>
      <c r="AR10" s="5961">
        <v>0.367758222693568</v>
      </c>
      <c r="AS10" s="5962">
        <v>0.46925498817265099</v>
      </c>
      <c r="AT10" s="5963">
        <v>0.58120282082581898</v>
      </c>
      <c r="AU10" s="5964">
        <v>0.56127309271866599</v>
      </c>
      <c r="AV10" s="5965">
        <v>0.53912857404619896</v>
      </c>
      <c r="AW10" s="5966">
        <v>0.48934723446065498</v>
      </c>
      <c r="AX10" s="5967">
        <v>0.52736658292517802</v>
      </c>
      <c r="AY10" s="5968">
        <v>0.43641047005962502</v>
      </c>
      <c r="AZ10" s="5969">
        <v>0.62019918340250701</v>
      </c>
    </row>
    <row r="11" spans="1:52" ht="17" x14ac:dyDescent="0.2">
      <c r="A11" s="6037" t="s">
        <v>271</v>
      </c>
      <c r="B11" s="5972">
        <v>0.21497206281622799</v>
      </c>
      <c r="C11" s="5973">
        <v>0.195511167352623</v>
      </c>
      <c r="D11" s="5973">
        <v>0.23148013262978001</v>
      </c>
      <c r="E11" s="5973">
        <v>0.22675895518950201</v>
      </c>
      <c r="F11" s="5973">
        <v>0.206514305776756</v>
      </c>
      <c r="G11" s="5973">
        <v>0.209064270665831</v>
      </c>
      <c r="H11" s="5973">
        <v>0.228631171929154</v>
      </c>
      <c r="I11" s="5973">
        <v>0.20867371376479699</v>
      </c>
      <c r="J11" s="5973">
        <v>0.19704718209203001</v>
      </c>
      <c r="K11" s="5973">
        <v>0.20873569041173001</v>
      </c>
      <c r="L11" s="5973">
        <v>0.23303867719493801</v>
      </c>
      <c r="M11" s="5973">
        <v>0.22531189498209001</v>
      </c>
      <c r="N11" s="5973">
        <v>0.229084555043816</v>
      </c>
      <c r="O11" s="5973">
        <v>0.17181872027376299</v>
      </c>
      <c r="P11" s="5973">
        <v>0.22626304569977401</v>
      </c>
      <c r="Q11" s="5973">
        <v>0.19628329423777599</v>
      </c>
      <c r="R11" s="5973">
        <v>0.216085634220892</v>
      </c>
      <c r="S11" s="5973">
        <v>0.217422672993967</v>
      </c>
      <c r="T11" s="5973">
        <v>0.21042390601800401</v>
      </c>
      <c r="U11" s="5973">
        <v>0.22183542517358801</v>
      </c>
      <c r="V11" s="5975"/>
      <c r="W11" s="5977"/>
      <c r="X11" s="5979"/>
      <c r="Y11" s="5981"/>
      <c r="Z11" s="5973">
        <v>0.16449890166232001</v>
      </c>
      <c r="AA11" s="5973">
        <v>0.25799312190273699</v>
      </c>
      <c r="AB11" s="5973">
        <v>0.231556500956274</v>
      </c>
      <c r="AC11" s="5973">
        <v>0.22211830967056201</v>
      </c>
      <c r="AD11" s="5983"/>
      <c r="AE11" s="5973">
        <v>0.11920850896542701</v>
      </c>
      <c r="AF11" s="5973">
        <v>0.208883123219437</v>
      </c>
      <c r="AG11" s="5973">
        <v>0.186326622494496</v>
      </c>
      <c r="AH11" s="5973">
        <v>0.18541886883154801</v>
      </c>
      <c r="AI11" s="5973">
        <v>0.129148377751959</v>
      </c>
      <c r="AJ11" s="5973">
        <v>0.22868452711933901</v>
      </c>
      <c r="AK11" s="5973">
        <v>0.154735896367416</v>
      </c>
      <c r="AL11" s="5973">
        <v>0.21844527769425701</v>
      </c>
      <c r="AM11" s="5973">
        <v>0.21438765277748401</v>
      </c>
      <c r="AN11" s="5973">
        <v>0.204112862561112</v>
      </c>
      <c r="AO11" s="5973">
        <v>0.20676331113122701</v>
      </c>
      <c r="AP11" s="5985"/>
      <c r="AQ11" s="5973">
        <v>0.21943845628056199</v>
      </c>
      <c r="AR11" s="5973">
        <v>0.172328579209619</v>
      </c>
      <c r="AS11" s="5973">
        <v>0.22702271324182599</v>
      </c>
      <c r="AT11" s="5973">
        <v>0.170061361733889</v>
      </c>
      <c r="AU11" s="5973">
        <v>0.18674535543540799</v>
      </c>
      <c r="AV11" s="5973">
        <v>0.19477714714700201</v>
      </c>
      <c r="AW11" s="5973">
        <v>0.26263305234757001</v>
      </c>
      <c r="AX11" s="5973">
        <v>0.26229324528752201</v>
      </c>
      <c r="AY11" s="5973">
        <v>0.25042400784851299</v>
      </c>
      <c r="AZ11" s="5970">
        <v>0.14057133299362501</v>
      </c>
    </row>
    <row r="12" spans="1:52" ht="17" x14ac:dyDescent="0.2">
      <c r="A12" s="6037" t="s">
        <v>272</v>
      </c>
      <c r="B12" s="5972">
        <v>8.9921591350192703E-2</v>
      </c>
      <c r="C12" s="5973">
        <v>8.5186011180833396E-2</v>
      </c>
      <c r="D12" s="5973">
        <v>9.3938636104872797E-2</v>
      </c>
      <c r="E12" s="5973">
        <v>9.5192282380504201E-2</v>
      </c>
      <c r="F12" s="5973">
        <v>0.105909306005729</v>
      </c>
      <c r="G12" s="5973">
        <v>0.103984590197383</v>
      </c>
      <c r="H12" s="5973">
        <v>8.5293909362030407E-2</v>
      </c>
      <c r="I12" s="5973">
        <v>5.9295014802942199E-2</v>
      </c>
      <c r="J12" s="5973">
        <v>7.1452394057837501E-2</v>
      </c>
      <c r="K12" s="5973">
        <v>9.7696677371658006E-2</v>
      </c>
      <c r="L12" s="5973">
        <v>9.0232612352036404E-2</v>
      </c>
      <c r="M12" s="5973">
        <v>0.100167246451719</v>
      </c>
      <c r="N12" s="5973">
        <v>8.2102172314303695E-2</v>
      </c>
      <c r="O12" s="5973">
        <v>9.2533381999975003E-2</v>
      </c>
      <c r="P12" s="5973">
        <v>0.10758965284831</v>
      </c>
      <c r="Q12" s="5973">
        <v>0.129353201813519</v>
      </c>
      <c r="R12" s="5973">
        <v>7.1828316510224602E-2</v>
      </c>
      <c r="S12" s="5973">
        <v>0.14764903935373699</v>
      </c>
      <c r="T12" s="5973">
        <v>0.10096132534642301</v>
      </c>
      <c r="U12" s="5973">
        <v>7.4961660049300896E-2</v>
      </c>
      <c r="V12" s="5975"/>
      <c r="W12" s="5977"/>
      <c r="X12" s="5979"/>
      <c r="Y12" s="5981"/>
      <c r="Z12" s="5973">
        <v>5.0030997310788701E-2</v>
      </c>
      <c r="AA12" s="5973">
        <v>8.4487826676166194E-2</v>
      </c>
      <c r="AB12" s="5973">
        <v>0.13674447104280099</v>
      </c>
      <c r="AC12" s="5973">
        <v>0.17840599540553101</v>
      </c>
      <c r="AD12" s="5983"/>
      <c r="AE12" s="5973">
        <v>7.59735296044729E-2</v>
      </c>
      <c r="AF12" s="5973">
        <v>4.9006194207456298E-2</v>
      </c>
      <c r="AG12" s="5973">
        <v>8.1615285722464806E-2</v>
      </c>
      <c r="AH12" s="5973">
        <v>6.6079968971667499E-2</v>
      </c>
      <c r="AI12" s="5973">
        <v>9.5568919527982493E-2</v>
      </c>
      <c r="AJ12" s="5973">
        <v>9.3039074389588694E-2</v>
      </c>
      <c r="AK12" s="5973">
        <v>5.9904759381345499E-2</v>
      </c>
      <c r="AL12" s="5973">
        <v>6.6842127986732405E-2</v>
      </c>
      <c r="AM12" s="5973">
        <v>0.11005483594549401</v>
      </c>
      <c r="AN12" s="5973">
        <v>9.2830443075439001E-2</v>
      </c>
      <c r="AO12" s="5973">
        <v>9.1836490785380906E-2</v>
      </c>
      <c r="AP12" s="5985"/>
      <c r="AQ12" s="5973">
        <v>8.4455143063809801E-2</v>
      </c>
      <c r="AR12" s="5973">
        <v>0.114307904679291</v>
      </c>
      <c r="AS12" s="5973">
        <v>0.126349353851758</v>
      </c>
      <c r="AT12" s="5973">
        <v>7.6308899161275603E-2</v>
      </c>
      <c r="AU12" s="5973">
        <v>6.55227431823764E-2</v>
      </c>
      <c r="AV12" s="5973">
        <v>0.103024477865927</v>
      </c>
      <c r="AW12" s="5973">
        <v>0.102583457450542</v>
      </c>
      <c r="AX12" s="5973">
        <v>8.6279267181205196E-2</v>
      </c>
      <c r="AY12" s="5973">
        <v>0.112021395261326</v>
      </c>
      <c r="AZ12" s="5970">
        <v>6.8566701545155997E-2</v>
      </c>
    </row>
    <row r="13" spans="1:52" ht="17" x14ac:dyDescent="0.2">
      <c r="A13" s="6037" t="s">
        <v>273</v>
      </c>
      <c r="B13" s="5972">
        <v>0.119909241476745</v>
      </c>
      <c r="C13" s="5973">
        <v>0.110211741867872</v>
      </c>
      <c r="D13" s="5973">
        <v>0.12813532751988399</v>
      </c>
      <c r="E13" s="5973">
        <v>8.1735641752933505E-2</v>
      </c>
      <c r="F13" s="5973">
        <v>0.13636664309084201</v>
      </c>
      <c r="G13" s="5973">
        <v>0.118866077544536</v>
      </c>
      <c r="H13" s="5973">
        <v>0.13706490770952001</v>
      </c>
      <c r="I13" s="5973">
        <v>0.114082140326658</v>
      </c>
      <c r="J13" s="5973">
        <v>0.14127850732823799</v>
      </c>
      <c r="K13" s="5973">
        <v>0.124461831832019</v>
      </c>
      <c r="L13" s="5973">
        <v>0.106065971718156</v>
      </c>
      <c r="M13" s="5973">
        <v>0.101646780098903</v>
      </c>
      <c r="N13" s="5973">
        <v>9.7728481962297206E-2</v>
      </c>
      <c r="O13" s="5973">
        <v>0.194545888184877</v>
      </c>
      <c r="P13" s="5973">
        <v>0.121434819665549</v>
      </c>
      <c r="Q13" s="5973">
        <v>9.5890837052506006E-2</v>
      </c>
      <c r="R13" s="5973">
        <v>9.0382721959767695E-2</v>
      </c>
      <c r="S13" s="5973">
        <v>0.181308205922565</v>
      </c>
      <c r="T13" s="5973">
        <v>8.8545701477049293E-2</v>
      </c>
      <c r="U13" s="5973">
        <v>0.191169344974879</v>
      </c>
      <c r="V13" s="5975"/>
      <c r="W13" s="5977"/>
      <c r="X13" s="5979"/>
      <c r="Y13" s="5981"/>
      <c r="Z13" s="5973">
        <v>7.0430890031804305E-2</v>
      </c>
      <c r="AA13" s="5973">
        <v>8.2115041265745106E-2</v>
      </c>
      <c r="AB13" s="5973">
        <v>0.187790613337081</v>
      </c>
      <c r="AC13" s="5973">
        <v>0.23382207102597299</v>
      </c>
      <c r="AD13" s="5983"/>
      <c r="AE13" s="5973">
        <v>0.115095987944176</v>
      </c>
      <c r="AF13" s="5973">
        <v>8.9816480884568006E-2</v>
      </c>
      <c r="AG13" s="5973">
        <v>9.9430324733119205E-2</v>
      </c>
      <c r="AH13" s="5973">
        <v>0.123715915950366</v>
      </c>
      <c r="AI13" s="5973">
        <v>0.162687403154474</v>
      </c>
      <c r="AJ13" s="5973">
        <v>0.117429272551158</v>
      </c>
      <c r="AK13" s="5973">
        <v>0.15990018282152099</v>
      </c>
      <c r="AL13" s="5973">
        <v>0.115290245924</v>
      </c>
      <c r="AM13" s="5973">
        <v>0.12176183993548401</v>
      </c>
      <c r="AN13" s="5973">
        <v>0.123795847675005</v>
      </c>
      <c r="AO13" s="5973">
        <v>0.11545632448262901</v>
      </c>
      <c r="AP13" s="5985"/>
      <c r="AQ13" s="5973">
        <v>0.105240600342709</v>
      </c>
      <c r="AR13" s="5973">
        <v>0.32500280982256302</v>
      </c>
      <c r="AS13" s="5973">
        <v>0.133214163563735</v>
      </c>
      <c r="AT13" s="5973">
        <v>0.15268619279211501</v>
      </c>
      <c r="AU13" s="5973">
        <v>0.119187908043555</v>
      </c>
      <c r="AV13" s="5973">
        <v>0.12127798161104</v>
      </c>
      <c r="AW13" s="5973">
        <v>0.107245065853601</v>
      </c>
      <c r="AX13" s="5973">
        <v>0.100312610571855</v>
      </c>
      <c r="AY13" s="5973">
        <v>0.16066784035981299</v>
      </c>
      <c r="AZ13" s="5970">
        <v>0.139100342431562</v>
      </c>
    </row>
    <row r="14" spans="1:52" ht="17" x14ac:dyDescent="0.2">
      <c r="A14" s="6037" t="s">
        <v>274</v>
      </c>
      <c r="B14" s="5972">
        <v>1.8696029829073601E-2</v>
      </c>
      <c r="C14" s="5973">
        <v>2.2992771962811801E-2</v>
      </c>
      <c r="D14" s="5973">
        <v>1.5051237674096499E-2</v>
      </c>
      <c r="E14" s="5973">
        <v>5.5404373778389103E-2</v>
      </c>
      <c r="F14" s="5973">
        <v>2.03455978506989E-2</v>
      </c>
      <c r="G14" s="5973">
        <v>0</v>
      </c>
      <c r="H14" s="5973">
        <v>1.3902440811191999E-2</v>
      </c>
      <c r="I14" s="5973">
        <v>7.4050973582368796E-3</v>
      </c>
      <c r="J14" s="5973">
        <v>2.21405148184581E-2</v>
      </c>
      <c r="K14" s="5973">
        <v>2.62451251010806E-2</v>
      </c>
      <c r="L14" s="5973">
        <v>1.2647996389886999E-2</v>
      </c>
      <c r="M14" s="5973">
        <v>8.0439469527442391E-3</v>
      </c>
      <c r="N14" s="5973">
        <v>7.3831464476294103E-3</v>
      </c>
      <c r="O14" s="5973">
        <v>5.9777943074523901E-2</v>
      </c>
      <c r="P14" s="5973">
        <v>4.2097886314508403E-3</v>
      </c>
      <c r="Q14" s="5973">
        <v>2.2708673207262199E-2</v>
      </c>
      <c r="R14" s="5973">
        <v>1.7211752991785002E-2</v>
      </c>
      <c r="S14" s="5973">
        <v>4.3464461958559499E-2</v>
      </c>
      <c r="T14" s="5973">
        <v>6.1704498104241598E-3</v>
      </c>
      <c r="U14" s="5973">
        <v>0</v>
      </c>
      <c r="V14" s="5975"/>
      <c r="W14" s="5977"/>
      <c r="X14" s="5979"/>
      <c r="Y14" s="5981"/>
      <c r="Z14" s="5973">
        <v>1.25346677564153E-2</v>
      </c>
      <c r="AA14" s="5973">
        <v>2.3320326233157E-2</v>
      </c>
      <c r="AB14" s="5973">
        <v>1.3979073569430201E-2</v>
      </c>
      <c r="AC14" s="5973">
        <v>1.6076457321232099E-2</v>
      </c>
      <c r="AD14" s="5983"/>
      <c r="AE14" s="5973">
        <v>8.6592264179789005E-2</v>
      </c>
      <c r="AF14" s="5973">
        <v>3.6264148766879001E-2</v>
      </c>
      <c r="AG14" s="5973">
        <v>4.39292759476804E-3</v>
      </c>
      <c r="AH14" s="5973">
        <v>1.97696364823267E-2</v>
      </c>
      <c r="AI14" s="5973">
        <v>0</v>
      </c>
      <c r="AJ14" s="5973">
        <v>1.54975418513521E-2</v>
      </c>
      <c r="AK14" s="5973">
        <v>0.12802564800474001</v>
      </c>
      <c r="AL14" s="5973">
        <v>3.6749491921764202E-2</v>
      </c>
      <c r="AM14" s="5973">
        <v>1.13814922548658E-2</v>
      </c>
      <c r="AN14" s="5973">
        <v>1.1734593208076601E-2</v>
      </c>
      <c r="AO14" s="5973">
        <v>0</v>
      </c>
      <c r="AP14" s="5985"/>
      <c r="AQ14" s="5973">
        <v>1.9226995816735201E-2</v>
      </c>
      <c r="AR14" s="5973">
        <v>2.0602483594959E-2</v>
      </c>
      <c r="AS14" s="5973">
        <v>1.03509915398068E-2</v>
      </c>
      <c r="AT14" s="5973">
        <v>9.3313845865628693E-3</v>
      </c>
      <c r="AU14" s="5973">
        <v>4.0208890375392103E-2</v>
      </c>
      <c r="AV14" s="5973">
        <v>2.5630892679563502E-2</v>
      </c>
      <c r="AW14" s="5973">
        <v>3.15504643673142E-3</v>
      </c>
      <c r="AX14" s="5973">
        <v>5.3814458668859496E-3</v>
      </c>
      <c r="AY14" s="5973">
        <v>7.1828228664095302E-3</v>
      </c>
      <c r="AZ14" s="5970">
        <v>1.4250909887727601E-2</v>
      </c>
    </row>
    <row r="15" spans="1:52" ht="17" x14ac:dyDescent="0.2">
      <c r="A15" s="6037" t="s">
        <v>275</v>
      </c>
      <c r="B15" s="5972">
        <v>1.01667219465402E-2</v>
      </c>
      <c r="C15" s="5973">
        <v>1.0401439746233299E-2</v>
      </c>
      <c r="D15" s="5973">
        <v>9.9676181678336508E-3</v>
      </c>
      <c r="E15" s="5973">
        <v>5.8777171588209401E-3</v>
      </c>
      <c r="F15" s="5973">
        <v>1.3978089747569099E-2</v>
      </c>
      <c r="G15" s="5973">
        <v>1.7562737944290901E-2</v>
      </c>
      <c r="H15" s="5973">
        <v>3.37932711377138E-3</v>
      </c>
      <c r="I15" s="5973">
        <v>9.1053309196239204E-3</v>
      </c>
      <c r="J15" s="5973">
        <v>7.5523153568615798E-3</v>
      </c>
      <c r="K15" s="5973">
        <v>1.70186682712446E-2</v>
      </c>
      <c r="L15" s="5973">
        <v>5.3364149151851796E-3</v>
      </c>
      <c r="M15" s="5973">
        <v>7.61243284636153E-3</v>
      </c>
      <c r="N15" s="5973">
        <v>8.9452286716006704E-3</v>
      </c>
      <c r="O15" s="5973">
        <v>1.33748712782702E-2</v>
      </c>
      <c r="P15" s="5973">
        <v>1.0909786948034199E-2</v>
      </c>
      <c r="Q15" s="5973">
        <v>1.0662522215822499E-2</v>
      </c>
      <c r="R15" s="5973">
        <v>1.43966297732546E-2</v>
      </c>
      <c r="S15" s="5973">
        <v>0</v>
      </c>
      <c r="T15" s="5973">
        <v>4.0059796285656004E-3</v>
      </c>
      <c r="U15" s="5973">
        <v>2.0429548576482302E-2</v>
      </c>
      <c r="V15" s="5975"/>
      <c r="W15" s="5977"/>
      <c r="X15" s="5979"/>
      <c r="Y15" s="5981"/>
      <c r="Z15" s="5973">
        <v>4.3462023524623401E-3</v>
      </c>
      <c r="AA15" s="5973">
        <v>1.20875605057238E-2</v>
      </c>
      <c r="AB15" s="5973">
        <v>1.24574946068426E-2</v>
      </c>
      <c r="AC15" s="5973">
        <v>2.0233656787302899E-2</v>
      </c>
      <c r="AD15" s="5983"/>
      <c r="AE15" s="5973">
        <v>2.1711402799921401E-2</v>
      </c>
      <c r="AF15" s="5973">
        <v>3.4661464957011202E-2</v>
      </c>
      <c r="AG15" s="5973">
        <v>1.2488484179735301E-2</v>
      </c>
      <c r="AH15" s="5973">
        <v>1.29589721318595E-2</v>
      </c>
      <c r="AI15" s="5973">
        <v>1.1142809914603501E-2</v>
      </c>
      <c r="AJ15" s="5973">
        <v>6.2198709178932403E-3</v>
      </c>
      <c r="AK15" s="5973">
        <v>4.72638194041319E-2</v>
      </c>
      <c r="AL15" s="5973">
        <v>5.9863881305334604E-3</v>
      </c>
      <c r="AM15" s="5973">
        <v>1.1313151832988999E-2</v>
      </c>
      <c r="AN15" s="5973">
        <v>1.9007739021770099E-2</v>
      </c>
      <c r="AO15" s="5973">
        <v>9.9743198288127204E-3</v>
      </c>
      <c r="AP15" s="5985"/>
      <c r="AQ15" s="5973">
        <v>1.10336285000074E-2</v>
      </c>
      <c r="AR15" s="5973">
        <v>0</v>
      </c>
      <c r="AS15" s="5973">
        <v>1.3001837738384399E-2</v>
      </c>
      <c r="AT15" s="5973">
        <v>0</v>
      </c>
      <c r="AU15" s="5973">
        <v>9.8974460844637093E-3</v>
      </c>
      <c r="AV15" s="5973">
        <v>4.4469169304836896E-3</v>
      </c>
      <c r="AW15" s="5973">
        <v>1.5188827111876999E-2</v>
      </c>
      <c r="AX15" s="5973">
        <v>1.2999993225641901E-2</v>
      </c>
      <c r="AY15" s="5973">
        <v>2.5845439843746501E-2</v>
      </c>
      <c r="AZ15" s="5970">
        <v>0</v>
      </c>
    </row>
    <row r="16" spans="1:52" ht="17" x14ac:dyDescent="0.2">
      <c r="A16" s="6037" t="s">
        <v>276</v>
      </c>
      <c r="B16" s="5972">
        <v>1.4064020280585E-2</v>
      </c>
      <c r="C16" s="5973">
        <v>1.3967103404539201E-2</v>
      </c>
      <c r="D16" s="5973">
        <v>1.41462318395993E-2</v>
      </c>
      <c r="E16" s="5973">
        <v>1.66513382603602E-2</v>
      </c>
      <c r="F16" s="5973">
        <v>7.506016923711E-3</v>
      </c>
      <c r="G16" s="5973">
        <v>1.26245083226861E-2</v>
      </c>
      <c r="H16" s="5973">
        <v>1.6660811771096001E-2</v>
      </c>
      <c r="I16" s="5973">
        <v>1.8982577966524399E-2</v>
      </c>
      <c r="J16" s="5973">
        <v>2.5656349561581301E-2</v>
      </c>
      <c r="K16" s="5973">
        <v>1.03253224192063E-2</v>
      </c>
      <c r="L16" s="5973">
        <v>1.11212062901862E-2</v>
      </c>
      <c r="M16" s="5973">
        <v>9.5306261877058599E-3</v>
      </c>
      <c r="N16" s="5973">
        <v>1.35422780598891E-2</v>
      </c>
      <c r="O16" s="5973">
        <v>1.6223385155839799E-2</v>
      </c>
      <c r="P16" s="5973">
        <v>1.74807233204957E-2</v>
      </c>
      <c r="Q16" s="5973">
        <v>6.4161762292576302E-3</v>
      </c>
      <c r="R16" s="5973">
        <v>1.7353615098111799E-2</v>
      </c>
      <c r="S16" s="5973">
        <v>8.3752144553307997E-3</v>
      </c>
      <c r="T16" s="5973">
        <v>2.52542629761613E-3</v>
      </c>
      <c r="U16" s="5973">
        <v>3.6672280450858998E-2</v>
      </c>
      <c r="V16" s="5975"/>
      <c r="W16" s="5977"/>
      <c r="X16" s="5979"/>
      <c r="Y16" s="5981"/>
      <c r="Z16" s="5973">
        <v>2.3063007982547599E-2</v>
      </c>
      <c r="AA16" s="5973">
        <v>8.6985911700672592E-3</v>
      </c>
      <c r="AB16" s="5973">
        <v>1.14549779195401E-2</v>
      </c>
      <c r="AC16" s="5973">
        <v>0</v>
      </c>
      <c r="AD16" s="5983"/>
      <c r="AE16" s="5973">
        <v>0</v>
      </c>
      <c r="AF16" s="5973">
        <v>1.6574303541694799E-2</v>
      </c>
      <c r="AG16" s="5973">
        <v>0</v>
      </c>
      <c r="AH16" s="5973">
        <v>1.62325158351019E-2</v>
      </c>
      <c r="AI16" s="5973">
        <v>0</v>
      </c>
      <c r="AJ16" s="5973">
        <v>1.20584779638671E-2</v>
      </c>
      <c r="AK16" s="5973">
        <v>9.6907449916778896E-2</v>
      </c>
      <c r="AL16" s="5973">
        <v>1.5892776276555599E-2</v>
      </c>
      <c r="AM16" s="5973">
        <v>1.5843218550964901E-2</v>
      </c>
      <c r="AN16" s="5973">
        <v>1.27129327165501E-2</v>
      </c>
      <c r="AO16" s="5973">
        <v>5.6556653824849003E-3</v>
      </c>
      <c r="AP16" s="5985"/>
      <c r="AQ16" s="5973">
        <v>1.43564720187666E-2</v>
      </c>
      <c r="AR16" s="5973">
        <v>0</v>
      </c>
      <c r="AS16" s="5973">
        <v>2.0805951891837999E-2</v>
      </c>
      <c r="AT16" s="5973">
        <v>1.04093409003388E-2</v>
      </c>
      <c r="AU16" s="5973">
        <v>1.7164564160138701E-2</v>
      </c>
      <c r="AV16" s="5973">
        <v>1.1714009719784301E-2</v>
      </c>
      <c r="AW16" s="5973">
        <v>1.9847316339023199E-2</v>
      </c>
      <c r="AX16" s="5973">
        <v>5.3668549417118603E-3</v>
      </c>
      <c r="AY16" s="5973">
        <v>7.4480237605665999E-3</v>
      </c>
      <c r="AZ16" s="5970">
        <v>1.7311529739422699E-2</v>
      </c>
    </row>
    <row r="17" spans="1:52" ht="17" x14ac:dyDescent="0.2">
      <c r="A17" s="6038" t="s">
        <v>68</v>
      </c>
      <c r="B17" s="6036">
        <v>1494</v>
      </c>
      <c r="C17" s="5986">
        <v>652</v>
      </c>
      <c r="D17" s="5987">
        <v>842</v>
      </c>
      <c r="E17" s="5988">
        <v>250</v>
      </c>
      <c r="F17" s="5989">
        <v>369</v>
      </c>
      <c r="G17" s="5990">
        <v>235</v>
      </c>
      <c r="H17" s="5991">
        <v>293</v>
      </c>
      <c r="I17" s="5992">
        <v>347</v>
      </c>
      <c r="J17" s="5993">
        <v>234</v>
      </c>
      <c r="K17" s="5994">
        <v>565</v>
      </c>
      <c r="L17" s="5995">
        <v>421</v>
      </c>
      <c r="M17" s="5996">
        <v>274</v>
      </c>
      <c r="N17" s="5997">
        <v>1027</v>
      </c>
      <c r="O17" s="5998">
        <v>227</v>
      </c>
      <c r="P17" s="5999">
        <v>146</v>
      </c>
      <c r="Q17" s="6000">
        <v>93</v>
      </c>
      <c r="R17" s="6001">
        <v>851</v>
      </c>
      <c r="S17" s="6002">
        <v>261</v>
      </c>
      <c r="T17" s="6003">
        <v>255</v>
      </c>
      <c r="U17" s="6004">
        <v>87</v>
      </c>
      <c r="V17" s="6005">
        <v>18</v>
      </c>
      <c r="W17" s="6006">
        <v>9</v>
      </c>
      <c r="X17" s="6007">
        <v>5</v>
      </c>
      <c r="Y17" s="6008">
        <v>8</v>
      </c>
      <c r="Z17" s="6009">
        <v>468</v>
      </c>
      <c r="AA17" s="6010">
        <v>502</v>
      </c>
      <c r="AB17" s="6011">
        <v>413</v>
      </c>
      <c r="AC17" s="6012">
        <v>51</v>
      </c>
      <c r="AD17" s="6013">
        <v>20</v>
      </c>
      <c r="AE17" s="6014">
        <v>40</v>
      </c>
      <c r="AF17" s="6015">
        <v>111</v>
      </c>
      <c r="AG17" s="6016">
        <v>167</v>
      </c>
      <c r="AH17" s="6017">
        <v>79</v>
      </c>
      <c r="AI17" s="6018">
        <v>80</v>
      </c>
      <c r="AJ17" s="6019">
        <v>1048</v>
      </c>
      <c r="AK17" s="6020">
        <v>43</v>
      </c>
      <c r="AL17" s="6021">
        <v>494</v>
      </c>
      <c r="AM17" s="6022">
        <v>603</v>
      </c>
      <c r="AN17" s="6023">
        <v>187</v>
      </c>
      <c r="AO17" s="6024">
        <v>201</v>
      </c>
      <c r="AP17" s="6025">
        <v>9</v>
      </c>
      <c r="AQ17" s="6026">
        <v>1179</v>
      </c>
      <c r="AR17" s="6027">
        <v>60</v>
      </c>
      <c r="AS17" s="6028">
        <v>139</v>
      </c>
      <c r="AT17" s="6029">
        <v>112</v>
      </c>
      <c r="AU17" s="6030">
        <v>287</v>
      </c>
      <c r="AV17" s="6031">
        <v>404</v>
      </c>
      <c r="AW17" s="6032">
        <v>331</v>
      </c>
      <c r="AX17" s="6033">
        <v>201</v>
      </c>
      <c r="AY17" s="6034">
        <v>117</v>
      </c>
      <c r="AZ17" s="6035">
        <v>154</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Z19"/>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281</v>
      </c>
    </row>
    <row r="8" spans="1:52" ht="68" x14ac:dyDescent="0.2">
      <c r="A8" s="99" t="s">
        <v>280</v>
      </c>
    </row>
    <row r="9" spans="1:52" ht="17" x14ac:dyDescent="0.2">
      <c r="A9" s="6150" t="s">
        <v>282</v>
      </c>
      <c r="B9" s="6084">
        <v>3.5440435840731099E-3</v>
      </c>
      <c r="C9" s="6039">
        <v>2.6407690512311802E-3</v>
      </c>
      <c r="D9" s="6040">
        <v>4.3097542505217204E-3</v>
      </c>
      <c r="E9" s="6041">
        <v>1.5327663232119701E-3</v>
      </c>
      <c r="F9" s="6042">
        <v>0</v>
      </c>
      <c r="G9" s="6043">
        <v>7.1547192079728997E-3</v>
      </c>
      <c r="H9" s="6044">
        <v>4.6020122056416399E-3</v>
      </c>
      <c r="I9" s="6045">
        <v>5.7631098572322702E-3</v>
      </c>
      <c r="J9" s="6046">
        <v>1.66922601957082E-3</v>
      </c>
      <c r="K9" s="6047">
        <v>3.8933884640832399E-3</v>
      </c>
      <c r="L9" s="6048">
        <v>1.0020767139510599E-3</v>
      </c>
      <c r="M9" s="6049">
        <v>9.4242649703308694E-3</v>
      </c>
      <c r="N9" s="6050">
        <v>1.95104970095149E-3</v>
      </c>
      <c r="O9" s="6051">
        <v>4.2093811080769197E-3</v>
      </c>
      <c r="P9" s="6052">
        <v>9.6215546517137897E-3</v>
      </c>
      <c r="Q9" s="6053">
        <v>6.6609475615980202E-3</v>
      </c>
      <c r="R9" s="6054">
        <v>2.8899131322293499E-3</v>
      </c>
      <c r="S9" s="6055">
        <v>5.3932780952402502E-3</v>
      </c>
      <c r="T9" s="6056">
        <v>4.50151361029802E-3</v>
      </c>
      <c r="U9" s="6057">
        <v>0</v>
      </c>
      <c r="V9" s="6087"/>
      <c r="W9" s="6089"/>
      <c r="X9" s="6091"/>
      <c r="Y9" s="6093"/>
      <c r="Z9" s="6058">
        <v>0</v>
      </c>
      <c r="AA9" s="6059">
        <v>0</v>
      </c>
      <c r="AB9" s="6060">
        <v>4.4177655664361304E-3</v>
      </c>
      <c r="AC9" s="6061">
        <v>2.4091371780252401E-2</v>
      </c>
      <c r="AD9" s="6095"/>
      <c r="AE9" s="6062">
        <v>1.3065574957719E-2</v>
      </c>
      <c r="AF9" s="6063">
        <v>0</v>
      </c>
      <c r="AG9" s="6064">
        <v>0</v>
      </c>
      <c r="AH9" s="6065">
        <v>8.3771034942381802E-3</v>
      </c>
      <c r="AI9" s="6066">
        <v>3.6928931372105498E-3</v>
      </c>
      <c r="AJ9" s="6067">
        <v>4.0790767788582696E-3</v>
      </c>
      <c r="AK9" s="6068">
        <v>0</v>
      </c>
      <c r="AL9" s="6069">
        <v>5.5096610752978E-3</v>
      </c>
      <c r="AM9" s="6070">
        <v>3.3566672915781299E-3</v>
      </c>
      <c r="AN9" s="6071">
        <v>0</v>
      </c>
      <c r="AO9" s="6072">
        <v>2.3946656216962698E-3</v>
      </c>
      <c r="AP9" s="6097"/>
      <c r="AQ9" s="6073">
        <v>3.30825528616487E-3</v>
      </c>
      <c r="AR9" s="6074">
        <v>0</v>
      </c>
      <c r="AS9" s="6075">
        <v>2.6598997617055999E-3</v>
      </c>
      <c r="AT9" s="6076">
        <v>1.3734783932973499E-2</v>
      </c>
      <c r="AU9" s="6077">
        <v>0</v>
      </c>
      <c r="AV9" s="6078">
        <v>5.6960515252541897E-3</v>
      </c>
      <c r="AW9" s="6079">
        <v>5.9358924844598203E-3</v>
      </c>
      <c r="AX9" s="6080">
        <v>1.6062018538335E-3</v>
      </c>
      <c r="AY9" s="6081">
        <v>4.16824347429614E-3</v>
      </c>
      <c r="AZ9" s="6082">
        <v>2.4086185770436498E-3</v>
      </c>
    </row>
    <row r="10" spans="1:52" ht="17" x14ac:dyDescent="0.2">
      <c r="A10" s="6150" t="s">
        <v>283</v>
      </c>
      <c r="B10" s="6085">
        <v>3.62107491568047E-3</v>
      </c>
      <c r="C10" s="6086">
        <v>5.9203232582565098E-3</v>
      </c>
      <c r="D10" s="6086">
        <v>1.6719897630352401E-3</v>
      </c>
      <c r="E10" s="6086">
        <v>0</v>
      </c>
      <c r="F10" s="6086">
        <v>3.3660972505296701E-3</v>
      </c>
      <c r="G10" s="6086">
        <v>3.7396406292676001E-3</v>
      </c>
      <c r="H10" s="6086">
        <v>3.4792109954569E-3</v>
      </c>
      <c r="I10" s="6086">
        <v>6.8235373518155196E-3</v>
      </c>
      <c r="J10" s="6086">
        <v>0</v>
      </c>
      <c r="K10" s="6086">
        <v>2.0832568241661801E-3</v>
      </c>
      <c r="L10" s="6086">
        <v>4.3724335687224903E-3</v>
      </c>
      <c r="M10" s="6086">
        <v>1.08509031520809E-2</v>
      </c>
      <c r="N10" s="6086">
        <v>3.9932769993732903E-3</v>
      </c>
      <c r="O10" s="6086">
        <v>3.18237422693837E-3</v>
      </c>
      <c r="P10" s="6086">
        <v>4.4004699099668299E-3</v>
      </c>
      <c r="Q10" s="6086">
        <v>0</v>
      </c>
      <c r="R10" s="6086">
        <v>3.61210165901691E-3</v>
      </c>
      <c r="S10" s="6086">
        <v>0</v>
      </c>
      <c r="T10" s="6086">
        <v>2.6235351158009602E-3</v>
      </c>
      <c r="U10" s="6086">
        <v>0</v>
      </c>
      <c r="V10" s="6088"/>
      <c r="W10" s="6090"/>
      <c r="X10" s="6092"/>
      <c r="Y10" s="6094"/>
      <c r="Z10" s="6086">
        <v>5.9397149413913698E-3</v>
      </c>
      <c r="AA10" s="6086">
        <v>2.1336173826490101E-3</v>
      </c>
      <c r="AB10" s="6086">
        <v>2.3232665474203201E-3</v>
      </c>
      <c r="AC10" s="6086">
        <v>1.38306097095776E-2</v>
      </c>
      <c r="AD10" s="6096"/>
      <c r="AE10" s="6086">
        <v>0</v>
      </c>
      <c r="AF10" s="6086">
        <v>1.2642923665578299E-2</v>
      </c>
      <c r="AG10" s="6086">
        <v>6.7683376751481198E-3</v>
      </c>
      <c r="AH10" s="6086">
        <v>1.9206974819524901E-2</v>
      </c>
      <c r="AI10" s="6086">
        <v>0</v>
      </c>
      <c r="AJ10" s="6086">
        <v>1.87661186207559E-3</v>
      </c>
      <c r="AK10" s="6086">
        <v>0</v>
      </c>
      <c r="AL10" s="6086">
        <v>5.2322030938210702E-3</v>
      </c>
      <c r="AM10" s="6086">
        <v>3.5109581004443302E-3</v>
      </c>
      <c r="AN10" s="6086">
        <v>0</v>
      </c>
      <c r="AO10" s="6086">
        <v>3.2685011624946402E-3</v>
      </c>
      <c r="AP10" s="6098"/>
      <c r="AQ10" s="6086">
        <v>2.80710218761347E-3</v>
      </c>
      <c r="AR10" s="6086">
        <v>1.00984785732996E-2</v>
      </c>
      <c r="AS10" s="6086">
        <v>0</v>
      </c>
      <c r="AT10" s="6086">
        <v>1.9533881584376502E-2</v>
      </c>
      <c r="AU10" s="6086">
        <v>4.1384446059393497E-3</v>
      </c>
      <c r="AV10" s="6086">
        <v>0</v>
      </c>
      <c r="AW10" s="6086">
        <v>4.1675772293270899E-3</v>
      </c>
      <c r="AX10" s="6086">
        <v>5.2770645012370897E-3</v>
      </c>
      <c r="AY10" s="6086">
        <v>1.57683802576086E-2</v>
      </c>
      <c r="AZ10" s="6083">
        <v>0</v>
      </c>
    </row>
    <row r="11" spans="1:52" ht="17" x14ac:dyDescent="0.2">
      <c r="A11" s="6150" t="s">
        <v>284</v>
      </c>
      <c r="B11" s="6085">
        <v>5.90062677135254E-3</v>
      </c>
      <c r="C11" s="6086">
        <v>9.2362002567394092E-3</v>
      </c>
      <c r="D11" s="6086">
        <v>3.0730432365349198E-3</v>
      </c>
      <c r="E11" s="6086">
        <v>6.7147640961640704E-3</v>
      </c>
      <c r="F11" s="6086">
        <v>2.3248753353258202E-3</v>
      </c>
      <c r="G11" s="6086">
        <v>9.3110233473352195E-3</v>
      </c>
      <c r="H11" s="6086">
        <v>8.8989535015828597E-3</v>
      </c>
      <c r="I11" s="6086">
        <v>4.3375336576694304E-3</v>
      </c>
      <c r="J11" s="6086">
        <v>6.3547059030025698E-3</v>
      </c>
      <c r="K11" s="6086">
        <v>8.4195202830066596E-3</v>
      </c>
      <c r="L11" s="6086">
        <v>2.4456074136728402E-3</v>
      </c>
      <c r="M11" s="6086">
        <v>5.4326286267032502E-3</v>
      </c>
      <c r="N11" s="6086">
        <v>6.29006870113417E-3</v>
      </c>
      <c r="O11" s="6086">
        <v>0</v>
      </c>
      <c r="P11" s="6086">
        <v>1.83891762754699E-2</v>
      </c>
      <c r="Q11" s="6086">
        <v>0</v>
      </c>
      <c r="R11" s="6086">
        <v>0</v>
      </c>
      <c r="S11" s="6086">
        <v>2.33250977946638E-2</v>
      </c>
      <c r="T11" s="6086">
        <v>3.8833702186923998E-3</v>
      </c>
      <c r="U11" s="6086">
        <v>1.90520958530725E-2</v>
      </c>
      <c r="V11" s="6088"/>
      <c r="W11" s="6090"/>
      <c r="X11" s="6092"/>
      <c r="Y11" s="6094"/>
      <c r="Z11" s="6086">
        <v>0</v>
      </c>
      <c r="AA11" s="6086">
        <v>0</v>
      </c>
      <c r="AB11" s="6086">
        <v>1.11435777321387E-2</v>
      </c>
      <c r="AC11" s="6086">
        <v>5.49776935520392E-2</v>
      </c>
      <c r="AD11" s="6096"/>
      <c r="AE11" s="6086">
        <v>2.9021594196107201E-2</v>
      </c>
      <c r="AF11" s="6086">
        <v>0</v>
      </c>
      <c r="AG11" s="6086">
        <v>8.7726979474784198E-3</v>
      </c>
      <c r="AH11" s="6086">
        <v>0</v>
      </c>
      <c r="AI11" s="6086">
        <v>2.1750162328332399E-2</v>
      </c>
      <c r="AJ11" s="6086">
        <v>5.2854501628753102E-3</v>
      </c>
      <c r="AK11" s="6086">
        <v>0</v>
      </c>
      <c r="AL11" s="6086">
        <v>7.7310675103867601E-3</v>
      </c>
      <c r="AM11" s="6086">
        <v>3.8505326317480998E-3</v>
      </c>
      <c r="AN11" s="6086">
        <v>4.6323254197774104E-3</v>
      </c>
      <c r="AO11" s="6086">
        <v>8.81484221191455E-3</v>
      </c>
      <c r="AP11" s="6098"/>
      <c r="AQ11" s="6086">
        <v>4.0644491813231799E-3</v>
      </c>
      <c r="AR11" s="6086">
        <v>5.5225877705328899E-2</v>
      </c>
      <c r="AS11" s="6086">
        <v>0</v>
      </c>
      <c r="AT11" s="6086">
        <v>0</v>
      </c>
      <c r="AU11" s="6086">
        <v>0</v>
      </c>
      <c r="AV11" s="6086">
        <v>8.2427137518484399E-3</v>
      </c>
      <c r="AW11" s="6086">
        <v>5.4824862198092602E-3</v>
      </c>
      <c r="AX11" s="6086">
        <v>1.14354126024087E-2</v>
      </c>
      <c r="AY11" s="6086">
        <v>0</v>
      </c>
      <c r="AZ11" s="6083">
        <v>1.0551709870944099E-2</v>
      </c>
    </row>
    <row r="12" spans="1:52" ht="17" x14ac:dyDescent="0.2">
      <c r="A12" s="6150" t="s">
        <v>285</v>
      </c>
      <c r="B12" s="6085">
        <v>6.1197410890610699E-3</v>
      </c>
      <c r="C12" s="6086">
        <v>1.10953728556424E-2</v>
      </c>
      <c r="D12" s="6086">
        <v>1.9018713523764499E-3</v>
      </c>
      <c r="E12" s="6086">
        <v>1.07123515284524E-2</v>
      </c>
      <c r="F12" s="6086">
        <v>4.0364971441921201E-3</v>
      </c>
      <c r="G12" s="6086">
        <v>0</v>
      </c>
      <c r="H12" s="6086">
        <v>9.7163331458491407E-3</v>
      </c>
      <c r="I12" s="6086">
        <v>6.7655974526818798E-3</v>
      </c>
      <c r="J12" s="6086">
        <v>4.0190412590546797E-3</v>
      </c>
      <c r="K12" s="6086">
        <v>8.9137945877866692E-3</v>
      </c>
      <c r="L12" s="6086">
        <v>5.1147224242206E-3</v>
      </c>
      <c r="M12" s="6086">
        <v>5.1595019764800101E-3</v>
      </c>
      <c r="N12" s="6086">
        <v>8.2160068415530595E-3</v>
      </c>
      <c r="O12" s="6086">
        <v>0</v>
      </c>
      <c r="P12" s="6086">
        <v>0</v>
      </c>
      <c r="Q12" s="6086">
        <v>1.65144588387321E-2</v>
      </c>
      <c r="R12" s="6086">
        <v>1.00985855142032E-3</v>
      </c>
      <c r="S12" s="6086">
        <v>5.73733724625166E-3</v>
      </c>
      <c r="T12" s="6086">
        <v>1.5054945378411001E-2</v>
      </c>
      <c r="U12" s="6086">
        <v>1.0313573170229099E-2</v>
      </c>
      <c r="V12" s="6088"/>
      <c r="W12" s="6090"/>
      <c r="X12" s="6092"/>
      <c r="Y12" s="6094"/>
      <c r="Z12" s="6086">
        <v>6.5700862950553197E-3</v>
      </c>
      <c r="AA12" s="6086">
        <v>6.0844224010340097E-3</v>
      </c>
      <c r="AB12" s="6086">
        <v>2.16802307625124E-3</v>
      </c>
      <c r="AC12" s="6086">
        <v>4.5814404641209901E-2</v>
      </c>
      <c r="AD12" s="6096"/>
      <c r="AE12" s="6086">
        <v>0</v>
      </c>
      <c r="AF12" s="6086">
        <v>0</v>
      </c>
      <c r="AG12" s="6086">
        <v>0</v>
      </c>
      <c r="AH12" s="6086">
        <v>1.7671946399648201E-2</v>
      </c>
      <c r="AI12" s="6086">
        <v>0</v>
      </c>
      <c r="AJ12" s="6086">
        <v>7.3106003565478698E-3</v>
      </c>
      <c r="AK12" s="6086">
        <v>0</v>
      </c>
      <c r="AL12" s="6086">
        <v>2.17590564957115E-3</v>
      </c>
      <c r="AM12" s="6086">
        <v>1.1905995124343101E-2</v>
      </c>
      <c r="AN12" s="6086">
        <v>0</v>
      </c>
      <c r="AO12" s="6086">
        <v>4.9868348398439703E-3</v>
      </c>
      <c r="AP12" s="6098"/>
      <c r="AQ12" s="6086">
        <v>4.4670581536005302E-3</v>
      </c>
      <c r="AR12" s="6086">
        <v>1.83222536088751E-2</v>
      </c>
      <c r="AS12" s="6086">
        <v>1.0690210247362201E-2</v>
      </c>
      <c r="AT12" s="6086">
        <v>1.38923273361811E-2</v>
      </c>
      <c r="AU12" s="6086">
        <v>8.0494001096899793E-3</v>
      </c>
      <c r="AV12" s="6086">
        <v>2.4290258251453501E-3</v>
      </c>
      <c r="AW12" s="6086">
        <v>5.8730135735225496E-3</v>
      </c>
      <c r="AX12" s="6086">
        <v>1.27225015051494E-2</v>
      </c>
      <c r="AY12" s="6086">
        <v>1.1799840419468801E-2</v>
      </c>
      <c r="AZ12" s="6083">
        <v>0</v>
      </c>
    </row>
    <row r="13" spans="1:52" ht="17" x14ac:dyDescent="0.2">
      <c r="A13" s="6150" t="s">
        <v>286</v>
      </c>
      <c r="B13" s="6085">
        <v>7.0359119934102404E-2</v>
      </c>
      <c r="C13" s="6086">
        <v>5.4100390944100803E-2</v>
      </c>
      <c r="D13" s="6086">
        <v>8.4141731707039605E-2</v>
      </c>
      <c r="E13" s="6086">
        <v>4.4941162269482499E-2</v>
      </c>
      <c r="F13" s="6086">
        <v>4.7956123673801497E-2</v>
      </c>
      <c r="G13" s="6086">
        <v>7.6780057376509905E-2</v>
      </c>
      <c r="H13" s="6086">
        <v>5.8307115936764103E-2</v>
      </c>
      <c r="I13" s="6086">
        <v>0.12448100812877699</v>
      </c>
      <c r="J13" s="6086">
        <v>0.115122986363452</v>
      </c>
      <c r="K13" s="6086">
        <v>6.7137220621132004E-2</v>
      </c>
      <c r="L13" s="6086">
        <v>4.9144924550296898E-2</v>
      </c>
      <c r="M13" s="6086">
        <v>4.3112942056480197E-2</v>
      </c>
      <c r="N13" s="6086">
        <v>6.2523905828414703E-2</v>
      </c>
      <c r="O13" s="6086">
        <v>8.52415711344994E-2</v>
      </c>
      <c r="P13" s="6086">
        <v>6.1932356657716001E-2</v>
      </c>
      <c r="Q13" s="6086">
        <v>0.114050538066436</v>
      </c>
      <c r="R13" s="6086">
        <v>6.3252055154294606E-2</v>
      </c>
      <c r="S13" s="6086">
        <v>6.6235536405947495E-2</v>
      </c>
      <c r="T13" s="6086">
        <v>7.4184776095427896E-2</v>
      </c>
      <c r="U13" s="6086">
        <v>0.11803521919823901</v>
      </c>
      <c r="V13" s="6088"/>
      <c r="W13" s="6090"/>
      <c r="X13" s="6092"/>
      <c r="Y13" s="6094"/>
      <c r="Z13" s="6086">
        <v>5.6808076881450897E-2</v>
      </c>
      <c r="AA13" s="6086">
        <v>5.6047035384112001E-2</v>
      </c>
      <c r="AB13" s="6086">
        <v>8.6236928698757695E-2</v>
      </c>
      <c r="AC13" s="6086">
        <v>9.6565398588788195E-2</v>
      </c>
      <c r="AD13" s="6096"/>
      <c r="AE13" s="6086">
        <v>0.164342099097295</v>
      </c>
      <c r="AF13" s="6086">
        <v>3.8137289004088103E-2</v>
      </c>
      <c r="AG13" s="6086">
        <v>0.103159201449475</v>
      </c>
      <c r="AH13" s="6086">
        <v>2.6150110483807099E-2</v>
      </c>
      <c r="AI13" s="6086">
        <v>5.3786621699782503E-2</v>
      </c>
      <c r="AJ13" s="6086">
        <v>7.0025719016324206E-2</v>
      </c>
      <c r="AK13" s="6086">
        <v>0.162371140321071</v>
      </c>
      <c r="AL13" s="6086">
        <v>6.77425375807445E-2</v>
      </c>
      <c r="AM13" s="6086">
        <v>6.4850987250627101E-2</v>
      </c>
      <c r="AN13" s="6086">
        <v>8.4719771937056307E-2</v>
      </c>
      <c r="AO13" s="6086">
        <v>8.3829013225930504E-2</v>
      </c>
      <c r="AP13" s="6098"/>
      <c r="AQ13" s="6086">
        <v>6.8083822692000695E-2</v>
      </c>
      <c r="AR13" s="6086">
        <v>0.12906002874356601</v>
      </c>
      <c r="AS13" s="6086">
        <v>5.0105088534454299E-2</v>
      </c>
      <c r="AT13" s="6086">
        <v>7.4608054519020001E-2</v>
      </c>
      <c r="AU13" s="6086">
        <v>8.9921644705972706E-2</v>
      </c>
      <c r="AV13" s="6086">
        <v>6.3840841266135095E-2</v>
      </c>
      <c r="AW13" s="6086">
        <v>6.2916823221798299E-2</v>
      </c>
      <c r="AX13" s="6086">
        <v>6.0363405828704399E-2</v>
      </c>
      <c r="AY13" s="6086">
        <v>4.2275162430183498E-2</v>
      </c>
      <c r="AZ13" s="6083">
        <v>9.3322512372495697E-2</v>
      </c>
    </row>
    <row r="14" spans="1:52" ht="17" x14ac:dyDescent="0.2">
      <c r="A14" s="6150" t="s">
        <v>287</v>
      </c>
      <c r="B14" s="6085">
        <v>7.00416250278076E-2</v>
      </c>
      <c r="C14" s="6086">
        <v>7.9300093359785301E-2</v>
      </c>
      <c r="D14" s="6086">
        <v>6.2193171762478301E-2</v>
      </c>
      <c r="E14" s="6086">
        <v>5.3479529427776701E-2</v>
      </c>
      <c r="F14" s="6086">
        <v>9.3021446754690498E-2</v>
      </c>
      <c r="G14" s="6086">
        <v>6.72413621239277E-2</v>
      </c>
      <c r="H14" s="6086">
        <v>4.8268529726530202E-2</v>
      </c>
      <c r="I14" s="6086">
        <v>7.6001548459721902E-2</v>
      </c>
      <c r="J14" s="6086">
        <v>5.2341420126555301E-2</v>
      </c>
      <c r="K14" s="6086">
        <v>8.6396860726023303E-2</v>
      </c>
      <c r="L14" s="6086">
        <v>7.2390244264143602E-2</v>
      </c>
      <c r="M14" s="6086">
        <v>5.9944322035858102E-2</v>
      </c>
      <c r="N14" s="6086">
        <v>6.2031266587236497E-2</v>
      </c>
      <c r="O14" s="6086">
        <v>8.8099998781191097E-2</v>
      </c>
      <c r="P14" s="6086">
        <v>9.4668101405781094E-2</v>
      </c>
      <c r="Q14" s="6086">
        <v>4.6571251723875801E-2</v>
      </c>
      <c r="R14" s="6086">
        <v>5.4662983903112E-2</v>
      </c>
      <c r="S14" s="6086">
        <v>0.11656022336682299</v>
      </c>
      <c r="T14" s="6086">
        <v>5.94725428695057E-2</v>
      </c>
      <c r="U14" s="6086">
        <v>0.104766477044252</v>
      </c>
      <c r="V14" s="6088"/>
      <c r="W14" s="6090"/>
      <c r="X14" s="6092"/>
      <c r="Y14" s="6094"/>
      <c r="Z14" s="6086">
        <v>4.4046259627299002E-2</v>
      </c>
      <c r="AA14" s="6086">
        <v>6.3068365874787202E-2</v>
      </c>
      <c r="AB14" s="6086">
        <v>0.112338437323434</v>
      </c>
      <c r="AC14" s="6086">
        <v>6.7241650126372607E-2</v>
      </c>
      <c r="AD14" s="6096"/>
      <c r="AE14" s="6086">
        <v>3.6455382360834801E-2</v>
      </c>
      <c r="AF14" s="6086">
        <v>8.8852047590728706E-2</v>
      </c>
      <c r="AG14" s="6086">
        <v>5.2307815137845701E-2</v>
      </c>
      <c r="AH14" s="6086">
        <v>8.7159296072020706E-2</v>
      </c>
      <c r="AI14" s="6086">
        <v>0.137184865985886</v>
      </c>
      <c r="AJ14" s="6086">
        <v>6.3943283874259599E-2</v>
      </c>
      <c r="AK14" s="6086">
        <v>9.6360271738997597E-2</v>
      </c>
      <c r="AL14" s="6086">
        <v>7.0122325473508301E-2</v>
      </c>
      <c r="AM14" s="6086">
        <v>7.0026466937551504E-2</v>
      </c>
      <c r="AN14" s="6086">
        <v>6.0403855143414099E-2</v>
      </c>
      <c r="AO14" s="6086">
        <v>8.2325471258249794E-2</v>
      </c>
      <c r="AP14" s="6098"/>
      <c r="AQ14" s="6086">
        <v>6.8589688051623895E-2</v>
      </c>
      <c r="AR14" s="6086">
        <v>8.8201686383620401E-2</v>
      </c>
      <c r="AS14" s="6086">
        <v>8.2383084612086196E-2</v>
      </c>
      <c r="AT14" s="6086">
        <v>5.6116960222541298E-2</v>
      </c>
      <c r="AU14" s="6086">
        <v>3.4553892323063003E-2</v>
      </c>
      <c r="AV14" s="6086">
        <v>8.6187929892787604E-2</v>
      </c>
      <c r="AW14" s="6086">
        <v>8.7623611770808796E-2</v>
      </c>
      <c r="AX14" s="6086">
        <v>7.07877622310676E-2</v>
      </c>
      <c r="AY14" s="6086">
        <v>3.7155818990083203E-2</v>
      </c>
      <c r="AZ14" s="6083">
        <v>8.8502092582867897E-2</v>
      </c>
    </row>
    <row r="15" spans="1:52" ht="17" x14ac:dyDescent="0.2">
      <c r="A15" s="6150" t="s">
        <v>288</v>
      </c>
      <c r="B15" s="6085">
        <v>0.12675595965512501</v>
      </c>
      <c r="C15" s="6086">
        <v>0.133539648733808</v>
      </c>
      <c r="D15" s="6086">
        <v>0.12100539003696401</v>
      </c>
      <c r="E15" s="6086">
        <v>0.16862819439398</v>
      </c>
      <c r="F15" s="6086">
        <v>0.108133010561253</v>
      </c>
      <c r="G15" s="6086">
        <v>0.124431667527248</v>
      </c>
      <c r="H15" s="6086">
        <v>0.13937076845608901</v>
      </c>
      <c r="I15" s="6086">
        <v>0.107800684200172</v>
      </c>
      <c r="J15" s="6086">
        <v>0.13355495342957399</v>
      </c>
      <c r="K15" s="6086">
        <v>0.105673558612444</v>
      </c>
      <c r="L15" s="6086">
        <v>0.136106063358578</v>
      </c>
      <c r="M15" s="6086">
        <v>0.14460401420418101</v>
      </c>
      <c r="N15" s="6086">
        <v>0.14451228876785799</v>
      </c>
      <c r="O15" s="6086">
        <v>6.1126153779045303E-2</v>
      </c>
      <c r="P15" s="6086">
        <v>0.122685619372927</v>
      </c>
      <c r="Q15" s="6086">
        <v>0.173462628544126</v>
      </c>
      <c r="R15" s="6086">
        <v>0.10887754100312</v>
      </c>
      <c r="S15" s="6086">
        <v>0.161164926942133</v>
      </c>
      <c r="T15" s="6086">
        <v>0.12678163012401999</v>
      </c>
      <c r="U15" s="6086">
        <v>0.10377733642699701</v>
      </c>
      <c r="V15" s="6088"/>
      <c r="W15" s="6090"/>
      <c r="X15" s="6092"/>
      <c r="Y15" s="6094"/>
      <c r="Z15" s="6086">
        <v>0.102178469748139</v>
      </c>
      <c r="AA15" s="6086">
        <v>0.14297205269742699</v>
      </c>
      <c r="AB15" s="6086">
        <v>0.13749256271379601</v>
      </c>
      <c r="AC15" s="6086">
        <v>0.189950572909548</v>
      </c>
      <c r="AD15" s="6096"/>
      <c r="AE15" s="6086">
        <v>9.9393368805354002E-2</v>
      </c>
      <c r="AF15" s="6086">
        <v>7.4144515134854094E-2</v>
      </c>
      <c r="AG15" s="6086">
        <v>0.14806318145351899</v>
      </c>
      <c r="AH15" s="6086">
        <v>7.3674535735843996E-2</v>
      </c>
      <c r="AI15" s="6086">
        <v>0.111080269067618</v>
      </c>
      <c r="AJ15" s="6086">
        <v>0.128626744964527</v>
      </c>
      <c r="AK15" s="6086">
        <v>0.21595134317193401</v>
      </c>
      <c r="AL15" s="6086">
        <v>0.116718808630666</v>
      </c>
      <c r="AM15" s="6086">
        <v>0.13392374833686799</v>
      </c>
      <c r="AN15" s="6086">
        <v>0.127054741281484</v>
      </c>
      <c r="AO15" s="6086">
        <v>0.13159240286961699</v>
      </c>
      <c r="AP15" s="6098"/>
      <c r="AQ15" s="6086">
        <v>0.121202000247352</v>
      </c>
      <c r="AR15" s="6086">
        <v>0.13743106145884201</v>
      </c>
      <c r="AS15" s="6086">
        <v>0.13742557693253901</v>
      </c>
      <c r="AT15" s="6086">
        <v>0.20307944838803099</v>
      </c>
      <c r="AU15" s="6086">
        <v>0.11127219334159499</v>
      </c>
      <c r="AV15" s="6086">
        <v>0.10338530004299699</v>
      </c>
      <c r="AW15" s="6086">
        <v>0.10899627689036701</v>
      </c>
      <c r="AX15" s="6086">
        <v>0.18944884938506901</v>
      </c>
      <c r="AY15" s="6086">
        <v>0.14120870853755799</v>
      </c>
      <c r="AZ15" s="6083">
        <v>0.16845244346843599</v>
      </c>
    </row>
    <row r="16" spans="1:52" ht="17" x14ac:dyDescent="0.2">
      <c r="A16" s="6150" t="s">
        <v>289</v>
      </c>
      <c r="B16" s="6085">
        <v>0.19602773984585201</v>
      </c>
      <c r="C16" s="6086">
        <v>0.20602287314739201</v>
      </c>
      <c r="D16" s="6086">
        <v>0.18755481173452199</v>
      </c>
      <c r="E16" s="6086">
        <v>0.17884231585436899</v>
      </c>
      <c r="F16" s="6086">
        <v>0.22791431367968201</v>
      </c>
      <c r="G16" s="6086">
        <v>0.16139585605234499</v>
      </c>
      <c r="H16" s="6086">
        <v>0.20082432263738401</v>
      </c>
      <c r="I16" s="6086">
        <v>0.192507543329176</v>
      </c>
      <c r="J16" s="6086">
        <v>0.175771622450138</v>
      </c>
      <c r="K16" s="6086">
        <v>0.181665373285467</v>
      </c>
      <c r="L16" s="6086">
        <v>0.23078907185557401</v>
      </c>
      <c r="M16" s="6086">
        <v>0.20190518797094401</v>
      </c>
      <c r="N16" s="6086">
        <v>0.209852461498751</v>
      </c>
      <c r="O16" s="6086">
        <v>0.169237391261397</v>
      </c>
      <c r="P16" s="6086">
        <v>0.17974117931606401</v>
      </c>
      <c r="Q16" s="6086">
        <v>0.17694187145044499</v>
      </c>
      <c r="R16" s="6086">
        <v>0.17773162797473899</v>
      </c>
      <c r="S16" s="6086">
        <v>0.19945018442249601</v>
      </c>
      <c r="T16" s="6086">
        <v>0.237587407367849</v>
      </c>
      <c r="U16" s="6086">
        <v>0.255665002133113</v>
      </c>
      <c r="V16" s="6088"/>
      <c r="W16" s="6090"/>
      <c r="X16" s="6092"/>
      <c r="Y16" s="6094"/>
      <c r="Z16" s="6086">
        <v>0.19634411119626999</v>
      </c>
      <c r="AA16" s="6086">
        <v>0.19412000867086501</v>
      </c>
      <c r="AB16" s="6086">
        <v>0.20579898756904899</v>
      </c>
      <c r="AC16" s="6086">
        <v>0.13994618709673501</v>
      </c>
      <c r="AD16" s="6096"/>
      <c r="AE16" s="6086">
        <v>0.18527385734794799</v>
      </c>
      <c r="AF16" s="6086">
        <v>0.23331668929507801</v>
      </c>
      <c r="AG16" s="6086">
        <v>0.18103371677803401</v>
      </c>
      <c r="AH16" s="6086">
        <v>0.20717967207204299</v>
      </c>
      <c r="AI16" s="6086">
        <v>0.17283718131983</v>
      </c>
      <c r="AJ16" s="6086">
        <v>0.196471139002171</v>
      </c>
      <c r="AK16" s="6086">
        <v>0.13610173344839099</v>
      </c>
      <c r="AL16" s="6086">
        <v>0.17222086042566301</v>
      </c>
      <c r="AM16" s="6086">
        <v>0.21162719365399901</v>
      </c>
      <c r="AN16" s="6086">
        <v>0.22151041325304399</v>
      </c>
      <c r="AO16" s="6086">
        <v>0.179907440489599</v>
      </c>
      <c r="AP16" s="6098"/>
      <c r="AQ16" s="6086">
        <v>0.19276247955540099</v>
      </c>
      <c r="AR16" s="6086">
        <v>0.110169983504308</v>
      </c>
      <c r="AS16" s="6086">
        <v>0.24331686126204699</v>
      </c>
      <c r="AT16" s="6086">
        <v>0.225620158353626</v>
      </c>
      <c r="AU16" s="6086">
        <v>0.203267238721802</v>
      </c>
      <c r="AV16" s="6086">
        <v>0.17956673569192999</v>
      </c>
      <c r="AW16" s="6086">
        <v>0.19162255639144099</v>
      </c>
      <c r="AX16" s="6086">
        <v>0.18318891699446699</v>
      </c>
      <c r="AY16" s="6086">
        <v>0.28538287928872702</v>
      </c>
      <c r="AZ16" s="6083">
        <v>0.184290510972136</v>
      </c>
    </row>
    <row r="17" spans="1:52" ht="17" x14ac:dyDescent="0.2">
      <c r="A17" s="6150" t="s">
        <v>290</v>
      </c>
      <c r="B17" s="6085">
        <v>0.15680246221850799</v>
      </c>
      <c r="C17" s="6086">
        <v>0.176706150075855</v>
      </c>
      <c r="D17" s="6086">
        <v>0.13992999926299399</v>
      </c>
      <c r="E17" s="6086">
        <v>0.11578664249238201</v>
      </c>
      <c r="F17" s="6086">
        <v>0.158772999524703</v>
      </c>
      <c r="G17" s="6086">
        <v>0.17304819188236001</v>
      </c>
      <c r="H17" s="6086">
        <v>0.16112057103663799</v>
      </c>
      <c r="I17" s="6086">
        <v>0.169654710036273</v>
      </c>
      <c r="J17" s="6086">
        <v>0.14797332177338501</v>
      </c>
      <c r="K17" s="6086">
        <v>0.13639783402296901</v>
      </c>
      <c r="L17" s="6086">
        <v>0.171270375868806</v>
      </c>
      <c r="M17" s="6086">
        <v>0.18849686243268499</v>
      </c>
      <c r="N17" s="6086">
        <v>0.15604787147192001</v>
      </c>
      <c r="O17" s="6086">
        <v>0.174015442950441</v>
      </c>
      <c r="P17" s="6086">
        <v>0.15358886333122701</v>
      </c>
      <c r="Q17" s="6086">
        <v>0.112457513926745</v>
      </c>
      <c r="R17" s="6086">
        <v>0.16063508083794301</v>
      </c>
      <c r="S17" s="6086">
        <v>0.19249619063894999</v>
      </c>
      <c r="T17" s="6086">
        <v>0.15000952445429899</v>
      </c>
      <c r="U17" s="6086">
        <v>6.3073308909283102E-2</v>
      </c>
      <c r="V17" s="6088"/>
      <c r="W17" s="6090"/>
      <c r="X17" s="6092"/>
      <c r="Y17" s="6094"/>
      <c r="Z17" s="6086">
        <v>0.157523484314709</v>
      </c>
      <c r="AA17" s="6086">
        <v>0.17081340509259099</v>
      </c>
      <c r="AB17" s="6086">
        <v>0.15832562774676201</v>
      </c>
      <c r="AC17" s="6086">
        <v>0.11181986752805401</v>
      </c>
      <c r="AD17" s="6096"/>
      <c r="AE17" s="6086">
        <v>8.1754629609907203E-2</v>
      </c>
      <c r="AF17" s="6086">
        <v>0.162158750462854</v>
      </c>
      <c r="AG17" s="6086">
        <v>0.17420807487409201</v>
      </c>
      <c r="AH17" s="6086">
        <v>0.13960291382262999</v>
      </c>
      <c r="AI17" s="6086">
        <v>0.16566905563429099</v>
      </c>
      <c r="AJ17" s="6086">
        <v>0.15568549322502201</v>
      </c>
      <c r="AK17" s="6086">
        <v>2.5017784285780598E-2</v>
      </c>
      <c r="AL17" s="6086">
        <v>0.17522333140874699</v>
      </c>
      <c r="AM17" s="6086">
        <v>0.13950045150274401</v>
      </c>
      <c r="AN17" s="6086">
        <v>0.134411645380106</v>
      </c>
      <c r="AO17" s="6086">
        <v>0.18370191939967301</v>
      </c>
      <c r="AP17" s="6098"/>
      <c r="AQ17" s="6086">
        <v>0.163524057002155</v>
      </c>
      <c r="AR17" s="6086">
        <v>0.18922187059731399</v>
      </c>
      <c r="AS17" s="6086">
        <v>0.129843034984992</v>
      </c>
      <c r="AT17" s="6086">
        <v>6.9890754902975805E-2</v>
      </c>
      <c r="AU17" s="6086">
        <v>0.147890201069415</v>
      </c>
      <c r="AV17" s="6086">
        <v>0.15448389899600801</v>
      </c>
      <c r="AW17" s="6086">
        <v>0.19623860820612901</v>
      </c>
      <c r="AX17" s="6086">
        <v>0.15787475029411599</v>
      </c>
      <c r="AY17" s="6086">
        <v>0.14526023025190901</v>
      </c>
      <c r="AZ17" s="6083">
        <v>0.106248468356646</v>
      </c>
    </row>
    <row r="18" spans="1:52" ht="17" x14ac:dyDescent="0.2">
      <c r="A18" s="6150" t="s">
        <v>291</v>
      </c>
      <c r="B18" s="6085">
        <v>0.36082760695843902</v>
      </c>
      <c r="C18" s="6086">
        <v>0.32143817831719002</v>
      </c>
      <c r="D18" s="6086">
        <v>0.39421823689353402</v>
      </c>
      <c r="E18" s="6086">
        <v>0.41936227361418099</v>
      </c>
      <c r="F18" s="6086">
        <v>0.35447463607582202</v>
      </c>
      <c r="G18" s="6086">
        <v>0.37689748185303401</v>
      </c>
      <c r="H18" s="6086">
        <v>0.365412182358065</v>
      </c>
      <c r="I18" s="6086">
        <v>0.30586472752648203</v>
      </c>
      <c r="J18" s="6086">
        <v>0.36319272267526798</v>
      </c>
      <c r="K18" s="6086">
        <v>0.39941919257292102</v>
      </c>
      <c r="L18" s="6086">
        <v>0.32736447998203499</v>
      </c>
      <c r="M18" s="6086">
        <v>0.331069372574257</v>
      </c>
      <c r="N18" s="6086">
        <v>0.34458180360280799</v>
      </c>
      <c r="O18" s="6086">
        <v>0.41488768675841098</v>
      </c>
      <c r="P18" s="6086">
        <v>0.35497267907913399</v>
      </c>
      <c r="Q18" s="6086">
        <v>0.35334078988804302</v>
      </c>
      <c r="R18" s="6086">
        <v>0.427328837784125</v>
      </c>
      <c r="S18" s="6086">
        <v>0.22963722508749601</v>
      </c>
      <c r="T18" s="6086">
        <v>0.32590075476569602</v>
      </c>
      <c r="U18" s="6086">
        <v>0.32531698726481501</v>
      </c>
      <c r="V18" s="6088"/>
      <c r="W18" s="6090"/>
      <c r="X18" s="6092"/>
      <c r="Y18" s="6094"/>
      <c r="Z18" s="6086">
        <v>0.430589796995686</v>
      </c>
      <c r="AA18" s="6086">
        <v>0.36476109249653499</v>
      </c>
      <c r="AB18" s="6086">
        <v>0.279754823025955</v>
      </c>
      <c r="AC18" s="6086">
        <v>0.25576224406742298</v>
      </c>
      <c r="AD18" s="6096"/>
      <c r="AE18" s="6086">
        <v>0.39069349362483402</v>
      </c>
      <c r="AF18" s="6086">
        <v>0.39074778484681899</v>
      </c>
      <c r="AG18" s="6086">
        <v>0.32568697468440799</v>
      </c>
      <c r="AH18" s="6086">
        <v>0.42097744710024398</v>
      </c>
      <c r="AI18" s="6086">
        <v>0.333998950827049</v>
      </c>
      <c r="AJ18" s="6086">
        <v>0.366695880757339</v>
      </c>
      <c r="AK18" s="6086">
        <v>0.36419772703382602</v>
      </c>
      <c r="AL18" s="6086">
        <v>0.37732329915159402</v>
      </c>
      <c r="AM18" s="6086">
        <v>0.35744699917009698</v>
      </c>
      <c r="AN18" s="6086">
        <v>0.36726724758511903</v>
      </c>
      <c r="AO18" s="6086">
        <v>0.319178908920981</v>
      </c>
      <c r="AP18" s="6098"/>
      <c r="AQ18" s="6086">
        <v>0.37119108764276498</v>
      </c>
      <c r="AR18" s="6086">
        <v>0.26226875942484601</v>
      </c>
      <c r="AS18" s="6086">
        <v>0.34357624366481299</v>
      </c>
      <c r="AT18" s="6086">
        <v>0.32352363076027402</v>
      </c>
      <c r="AU18" s="6086">
        <v>0.40090698512252199</v>
      </c>
      <c r="AV18" s="6086">
        <v>0.396167503007894</v>
      </c>
      <c r="AW18" s="6086">
        <v>0.33114315401233702</v>
      </c>
      <c r="AX18" s="6086">
        <v>0.30729513480394799</v>
      </c>
      <c r="AY18" s="6086">
        <v>0.31698073635016499</v>
      </c>
      <c r="AZ18" s="6083">
        <v>0.34622364379942999</v>
      </c>
    </row>
    <row r="19" spans="1:52" ht="17" x14ac:dyDescent="0.2">
      <c r="A19" s="6151" t="s">
        <v>68</v>
      </c>
      <c r="B19" s="6149">
        <v>1489</v>
      </c>
      <c r="C19" s="6099">
        <v>649</v>
      </c>
      <c r="D19" s="6100">
        <v>840</v>
      </c>
      <c r="E19" s="6101">
        <v>252</v>
      </c>
      <c r="F19" s="6102">
        <v>371</v>
      </c>
      <c r="G19" s="6103">
        <v>238</v>
      </c>
      <c r="H19" s="6104">
        <v>289</v>
      </c>
      <c r="I19" s="6105">
        <v>339</v>
      </c>
      <c r="J19" s="6106">
        <v>240</v>
      </c>
      <c r="K19" s="6107">
        <v>561</v>
      </c>
      <c r="L19" s="6108">
        <v>416</v>
      </c>
      <c r="M19" s="6109">
        <v>272</v>
      </c>
      <c r="N19" s="6110">
        <v>1018</v>
      </c>
      <c r="O19" s="6111">
        <v>231</v>
      </c>
      <c r="P19" s="6112">
        <v>147</v>
      </c>
      <c r="Q19" s="6113">
        <v>92</v>
      </c>
      <c r="R19" s="6114">
        <v>843</v>
      </c>
      <c r="S19" s="6115">
        <v>261</v>
      </c>
      <c r="T19" s="6116">
        <v>254</v>
      </c>
      <c r="U19" s="6117">
        <v>90</v>
      </c>
      <c r="V19" s="6118">
        <v>18</v>
      </c>
      <c r="W19" s="6119">
        <v>9</v>
      </c>
      <c r="X19" s="6120">
        <v>6</v>
      </c>
      <c r="Y19" s="6121">
        <v>8</v>
      </c>
      <c r="Z19" s="6122">
        <v>461</v>
      </c>
      <c r="AA19" s="6123">
        <v>498</v>
      </c>
      <c r="AB19" s="6124">
        <v>417</v>
      </c>
      <c r="AC19" s="6125">
        <v>52</v>
      </c>
      <c r="AD19" s="6126">
        <v>20</v>
      </c>
      <c r="AE19" s="6127">
        <v>41</v>
      </c>
      <c r="AF19" s="6128">
        <v>111</v>
      </c>
      <c r="AG19" s="6129">
        <v>166</v>
      </c>
      <c r="AH19" s="6130">
        <v>79</v>
      </c>
      <c r="AI19" s="6131">
        <v>77</v>
      </c>
      <c r="AJ19" s="6132">
        <v>1048</v>
      </c>
      <c r="AK19" s="6133">
        <v>42</v>
      </c>
      <c r="AL19" s="6134">
        <v>490</v>
      </c>
      <c r="AM19" s="6135">
        <v>604</v>
      </c>
      <c r="AN19" s="6136">
        <v>187</v>
      </c>
      <c r="AO19" s="6137">
        <v>199</v>
      </c>
      <c r="AP19" s="6138">
        <v>9</v>
      </c>
      <c r="AQ19" s="6139">
        <v>1173</v>
      </c>
      <c r="AR19" s="6140">
        <v>61</v>
      </c>
      <c r="AS19" s="6141">
        <v>140</v>
      </c>
      <c r="AT19" s="6142">
        <v>111</v>
      </c>
      <c r="AU19" s="6143">
        <v>292</v>
      </c>
      <c r="AV19" s="6144">
        <v>399</v>
      </c>
      <c r="AW19" s="6145">
        <v>332</v>
      </c>
      <c r="AX19" s="6146">
        <v>196</v>
      </c>
      <c r="AY19" s="6147">
        <v>115</v>
      </c>
      <c r="AZ19" s="6148">
        <v>155</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Z19"/>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293</v>
      </c>
    </row>
    <row r="8" spans="1:52" ht="68" x14ac:dyDescent="0.2">
      <c r="A8" s="99" t="s">
        <v>292</v>
      </c>
    </row>
    <row r="9" spans="1:52" ht="17" x14ac:dyDescent="0.2">
      <c r="A9" s="6263" t="s">
        <v>282</v>
      </c>
      <c r="B9" s="6197">
        <v>0.30941778784614599</v>
      </c>
      <c r="C9" s="6152">
        <v>0.295747010169499</v>
      </c>
      <c r="D9" s="6153">
        <v>0.32100628200850201</v>
      </c>
      <c r="E9" s="6154">
        <v>0.36574552923824299</v>
      </c>
      <c r="F9" s="6155">
        <v>0.38604440199802897</v>
      </c>
      <c r="G9" s="6156">
        <v>0.31143356812366602</v>
      </c>
      <c r="H9" s="6157">
        <v>0.28388184467917699</v>
      </c>
      <c r="I9" s="6158">
        <v>0.192104282704187</v>
      </c>
      <c r="J9" s="6159">
        <v>0.29040896204917899</v>
      </c>
      <c r="K9" s="6160">
        <v>0.33224984309029998</v>
      </c>
      <c r="L9" s="6161">
        <v>0.29021559218286302</v>
      </c>
      <c r="M9" s="6162">
        <v>0.32001729114993599</v>
      </c>
      <c r="N9" s="6163">
        <v>0.29632667184821598</v>
      </c>
      <c r="O9" s="6164">
        <v>0.33554012180093701</v>
      </c>
      <c r="P9" s="6165">
        <v>0.31742250026383401</v>
      </c>
      <c r="Q9" s="6166">
        <v>0.34265919216191698</v>
      </c>
      <c r="R9" s="6167">
        <v>0.33698397725687601</v>
      </c>
      <c r="S9" s="6168">
        <v>0.190852626715869</v>
      </c>
      <c r="T9" s="6169">
        <v>0.374132691826009</v>
      </c>
      <c r="U9" s="6170">
        <v>0.30371629486638202</v>
      </c>
      <c r="V9" s="6200"/>
      <c r="W9" s="6202"/>
      <c r="X9" s="6204"/>
      <c r="Y9" s="6206"/>
      <c r="Z9" s="6171">
        <v>0.45688075103056203</v>
      </c>
      <c r="AA9" s="6172">
        <v>0.288156808313831</v>
      </c>
      <c r="AB9" s="6173">
        <v>0.22086131160498701</v>
      </c>
      <c r="AC9" s="6174">
        <v>0.13536454264132</v>
      </c>
      <c r="AD9" s="6208"/>
      <c r="AE9" s="6175">
        <v>0.15036364033459301</v>
      </c>
      <c r="AF9" s="6176">
        <v>0.36816716339575301</v>
      </c>
      <c r="AG9" s="6177">
        <v>0.25506789901985399</v>
      </c>
      <c r="AH9" s="6178">
        <v>0.344007516722796</v>
      </c>
      <c r="AI9" s="6179">
        <v>0.29673409830645903</v>
      </c>
      <c r="AJ9" s="6180">
        <v>0.31805335380934102</v>
      </c>
      <c r="AK9" s="6181">
        <v>0.26502135326465298</v>
      </c>
      <c r="AL9" s="6182">
        <v>0.326067571337954</v>
      </c>
      <c r="AM9" s="6183">
        <v>0.30772131163872801</v>
      </c>
      <c r="AN9" s="6184">
        <v>0.304045849125613</v>
      </c>
      <c r="AO9" s="6185">
        <v>0.278400193938587</v>
      </c>
      <c r="AP9" s="6210"/>
      <c r="AQ9" s="6186">
        <v>0.31574577598139603</v>
      </c>
      <c r="AR9" s="6187">
        <v>0.191293389687715</v>
      </c>
      <c r="AS9" s="6188">
        <v>0.30740201008177098</v>
      </c>
      <c r="AT9" s="6189">
        <v>0.34655923778824199</v>
      </c>
      <c r="AU9" s="6190">
        <v>0.33084039204847898</v>
      </c>
      <c r="AV9" s="6191">
        <v>0.30613077314006198</v>
      </c>
      <c r="AW9" s="6192">
        <v>0.31900488367593399</v>
      </c>
      <c r="AX9" s="6193">
        <v>0.30035607188628899</v>
      </c>
      <c r="AY9" s="6194">
        <v>0.27851671281373402</v>
      </c>
      <c r="AZ9" s="6195">
        <v>0.28756344790017402</v>
      </c>
    </row>
    <row r="10" spans="1:52" ht="17" x14ac:dyDescent="0.2">
      <c r="A10" s="6263" t="s">
        <v>283</v>
      </c>
      <c r="B10" s="6198">
        <v>0.116348272722167</v>
      </c>
      <c r="C10" s="6199">
        <v>0.117643705785652</v>
      </c>
      <c r="D10" s="6199">
        <v>0.115250155347355</v>
      </c>
      <c r="E10" s="6199">
        <v>0.12017903295959199</v>
      </c>
      <c r="F10" s="6199">
        <v>0.114652215612101</v>
      </c>
      <c r="G10" s="6199">
        <v>0.114995756658006</v>
      </c>
      <c r="H10" s="6199">
        <v>0.11202496811493</v>
      </c>
      <c r="I10" s="6199">
        <v>0.12045234673654701</v>
      </c>
      <c r="J10" s="6199">
        <v>8.8402870333723196E-2</v>
      </c>
      <c r="K10" s="6199">
        <v>0.10074475572472399</v>
      </c>
      <c r="L10" s="6199">
        <v>0.144347221523178</v>
      </c>
      <c r="M10" s="6199">
        <v>0.14458351197847599</v>
      </c>
      <c r="N10" s="6199">
        <v>0.12945615025073701</v>
      </c>
      <c r="O10" s="6199">
        <v>8.5068167555950105E-2</v>
      </c>
      <c r="P10" s="6199">
        <v>0.100047121999347</v>
      </c>
      <c r="Q10" s="6199">
        <v>0.116474460489513</v>
      </c>
      <c r="R10" s="6199">
        <v>0.13331970039735</v>
      </c>
      <c r="S10" s="6199">
        <v>9.4032489511394202E-2</v>
      </c>
      <c r="T10" s="6199">
        <v>0.105206838860591</v>
      </c>
      <c r="U10" s="6199">
        <v>8.4936881021310001E-2</v>
      </c>
      <c r="V10" s="6201"/>
      <c r="W10" s="6203"/>
      <c r="X10" s="6205"/>
      <c r="Y10" s="6207"/>
      <c r="Z10" s="6199">
        <v>0.13225172308953001</v>
      </c>
      <c r="AA10" s="6199">
        <v>0.14942643584040699</v>
      </c>
      <c r="AB10" s="6199">
        <v>8.7417010663101605E-2</v>
      </c>
      <c r="AC10" s="6199">
        <v>3.0851643251865998E-2</v>
      </c>
      <c r="AD10" s="6209"/>
      <c r="AE10" s="6199">
        <v>2.0831240308384499E-2</v>
      </c>
      <c r="AF10" s="6199">
        <v>0.101242759939268</v>
      </c>
      <c r="AG10" s="6199">
        <v>0.128395030369611</v>
      </c>
      <c r="AH10" s="6199">
        <v>0.165318736906508</v>
      </c>
      <c r="AI10" s="6199">
        <v>0.15710410619085999</v>
      </c>
      <c r="AJ10" s="6199">
        <v>0.112244882807708</v>
      </c>
      <c r="AK10" s="6199">
        <v>7.45015765044236E-2</v>
      </c>
      <c r="AL10" s="6199">
        <v>0.114840639031108</v>
      </c>
      <c r="AM10" s="6199">
        <v>0.120694071581662</v>
      </c>
      <c r="AN10" s="6199">
        <v>9.7972376019974994E-2</v>
      </c>
      <c r="AO10" s="6199">
        <v>0.13044242760337099</v>
      </c>
      <c r="AP10" s="6211"/>
      <c r="AQ10" s="6199">
        <v>0.12597156805656301</v>
      </c>
      <c r="AR10" s="6199">
        <v>3.0755615968962601E-2</v>
      </c>
      <c r="AS10" s="6199">
        <v>9.1072552368965207E-2</v>
      </c>
      <c r="AT10" s="6199">
        <v>5.9504675356729202E-2</v>
      </c>
      <c r="AU10" s="6199">
        <v>9.4542811404076998E-2</v>
      </c>
      <c r="AV10" s="6199">
        <v>0.101932964160436</v>
      </c>
      <c r="AW10" s="6199">
        <v>0.124429033624868</v>
      </c>
      <c r="AX10" s="6199">
        <v>0.15899221494547999</v>
      </c>
      <c r="AY10" s="6199">
        <v>0.128963817088944</v>
      </c>
      <c r="AZ10" s="6196">
        <v>0.11860748087017201</v>
      </c>
    </row>
    <row r="11" spans="1:52" ht="17" x14ac:dyDescent="0.2">
      <c r="A11" s="6263" t="s">
        <v>284</v>
      </c>
      <c r="B11" s="6198">
        <v>0.113940288758447</v>
      </c>
      <c r="C11" s="6199">
        <v>0.12579145984836099</v>
      </c>
      <c r="D11" s="6199">
        <v>0.103894245274969</v>
      </c>
      <c r="E11" s="6199">
        <v>0.163261471222622</v>
      </c>
      <c r="F11" s="6199">
        <v>8.2202894984454003E-2</v>
      </c>
      <c r="G11" s="6199">
        <v>0.121027958512715</v>
      </c>
      <c r="H11" s="6199">
        <v>0.114931675843119</v>
      </c>
      <c r="I11" s="6199">
        <v>0.10872883929605701</v>
      </c>
      <c r="J11" s="6199">
        <v>7.3760049470902297E-2</v>
      </c>
      <c r="K11" s="6199">
        <v>9.6572266934543793E-2</v>
      </c>
      <c r="L11" s="6199">
        <v>0.160050289456452</v>
      </c>
      <c r="M11" s="6199">
        <v>0.135713952286939</v>
      </c>
      <c r="N11" s="6199">
        <v>0.145377703012042</v>
      </c>
      <c r="O11" s="6199">
        <v>5.0987966223488099E-2</v>
      </c>
      <c r="P11" s="6199">
        <v>6.4716666707571202E-2</v>
      </c>
      <c r="Q11" s="6199">
        <v>8.7021198274084596E-2</v>
      </c>
      <c r="R11" s="6199">
        <v>0.111035800646805</v>
      </c>
      <c r="S11" s="6199">
        <v>0.13123723253146199</v>
      </c>
      <c r="T11" s="6199">
        <v>0.130373568180991</v>
      </c>
      <c r="U11" s="6199">
        <v>7.65781972466692E-2</v>
      </c>
      <c r="V11" s="6201"/>
      <c r="W11" s="6203"/>
      <c r="X11" s="6205"/>
      <c r="Y11" s="6207"/>
      <c r="Z11" s="6199">
        <v>0.10570960451879501</v>
      </c>
      <c r="AA11" s="6199">
        <v>0.14567639035454399</v>
      </c>
      <c r="AB11" s="6199">
        <v>9.6795680299830003E-2</v>
      </c>
      <c r="AC11" s="6199">
        <v>9.3980828898222596E-2</v>
      </c>
      <c r="AD11" s="6209"/>
      <c r="AE11" s="6199">
        <v>1.4788040273440099E-2</v>
      </c>
      <c r="AF11" s="6199">
        <v>6.0023618062194202E-2</v>
      </c>
      <c r="AG11" s="6199">
        <v>0.108919743580788</v>
      </c>
      <c r="AH11" s="6199">
        <v>4.5366645088865003E-2</v>
      </c>
      <c r="AI11" s="6199">
        <v>9.9268522691731795E-2</v>
      </c>
      <c r="AJ11" s="6199">
        <v>0.125724209779595</v>
      </c>
      <c r="AK11" s="6199">
        <v>7.9097406054065997E-2</v>
      </c>
      <c r="AL11" s="6199">
        <v>8.42103109272897E-2</v>
      </c>
      <c r="AM11" s="6199">
        <v>0.13399538791791199</v>
      </c>
      <c r="AN11" s="6199">
        <v>0.142139378806864</v>
      </c>
      <c r="AO11" s="6199">
        <v>0.100977600301312</v>
      </c>
      <c r="AP11" s="6211"/>
      <c r="AQ11" s="6199">
        <v>0.109700549495043</v>
      </c>
      <c r="AR11" s="6199">
        <v>0.117065607544124</v>
      </c>
      <c r="AS11" s="6199">
        <v>0.107579308744295</v>
      </c>
      <c r="AT11" s="6199">
        <v>0.18626936418419501</v>
      </c>
      <c r="AU11" s="6199">
        <v>8.0786041954821503E-2</v>
      </c>
      <c r="AV11" s="6199">
        <v>0.11053323341445399</v>
      </c>
      <c r="AW11" s="6199">
        <v>0.128240272447398</v>
      </c>
      <c r="AX11" s="6199">
        <v>0.13979865451694901</v>
      </c>
      <c r="AY11" s="6199">
        <v>0.15009174670275599</v>
      </c>
      <c r="AZ11" s="6196">
        <v>0.102373218749523</v>
      </c>
    </row>
    <row r="12" spans="1:52" ht="17" x14ac:dyDescent="0.2">
      <c r="A12" s="6263" t="s">
        <v>285</v>
      </c>
      <c r="B12" s="6198">
        <v>0.10089677057190299</v>
      </c>
      <c r="C12" s="6199">
        <v>9.9017367081013996E-2</v>
      </c>
      <c r="D12" s="6199">
        <v>0.10248991010632</v>
      </c>
      <c r="E12" s="6199">
        <v>0.108550881112039</v>
      </c>
      <c r="F12" s="6199">
        <v>0.123710765780166</v>
      </c>
      <c r="G12" s="6199">
        <v>7.1105891787251296E-2</v>
      </c>
      <c r="H12" s="6199">
        <v>7.7932817652187306E-2</v>
      </c>
      <c r="I12" s="6199">
        <v>0.11085625905992801</v>
      </c>
      <c r="J12" s="6199">
        <v>9.0987991426968007E-2</v>
      </c>
      <c r="K12" s="6199">
        <v>0.106334192666862</v>
      </c>
      <c r="L12" s="6199">
        <v>0.100852213828766</v>
      </c>
      <c r="M12" s="6199">
        <v>0.10421565923882101</v>
      </c>
      <c r="N12" s="6199">
        <v>0.103845703395334</v>
      </c>
      <c r="O12" s="6199">
        <v>5.4848464157164198E-2</v>
      </c>
      <c r="P12" s="6199">
        <v>0.139807536083916</v>
      </c>
      <c r="Q12" s="6199">
        <v>0.15585054876725701</v>
      </c>
      <c r="R12" s="6199">
        <v>8.3501542173434098E-2</v>
      </c>
      <c r="S12" s="6199">
        <v>0.11753936791629201</v>
      </c>
      <c r="T12" s="6199">
        <v>0.119275285172057</v>
      </c>
      <c r="U12" s="6199">
        <v>0.160843398321803</v>
      </c>
      <c r="V12" s="6201"/>
      <c r="W12" s="6203"/>
      <c r="X12" s="6205"/>
      <c r="Y12" s="6207"/>
      <c r="Z12" s="6199">
        <v>6.9116960467471095E-2</v>
      </c>
      <c r="AA12" s="6199">
        <v>0.115397783667429</v>
      </c>
      <c r="AB12" s="6199">
        <v>0.12592798671792399</v>
      </c>
      <c r="AC12" s="6199">
        <v>8.7487786021292605E-2</v>
      </c>
      <c r="AD12" s="6209"/>
      <c r="AE12" s="6199">
        <v>0.103636403345928</v>
      </c>
      <c r="AF12" s="6199">
        <v>3.8923878610658103E-2</v>
      </c>
      <c r="AG12" s="6199">
        <v>7.8515842046273598E-2</v>
      </c>
      <c r="AH12" s="6199">
        <v>0.141781179240516</v>
      </c>
      <c r="AI12" s="6199">
        <v>9.3007381368318001E-2</v>
      </c>
      <c r="AJ12" s="6199">
        <v>0.107364755244703</v>
      </c>
      <c r="AK12" s="6199">
        <v>0.128586878762113</v>
      </c>
      <c r="AL12" s="6199">
        <v>9.7457579310449002E-2</v>
      </c>
      <c r="AM12" s="6199">
        <v>0.10566554620685201</v>
      </c>
      <c r="AN12" s="6199">
        <v>0.113262399882273</v>
      </c>
      <c r="AO12" s="6199">
        <v>8.1867262355001302E-2</v>
      </c>
      <c r="AP12" s="6211"/>
      <c r="AQ12" s="6199">
        <v>0.100938833397335</v>
      </c>
      <c r="AR12" s="6199">
        <v>4.2793931284469303E-2</v>
      </c>
      <c r="AS12" s="6199">
        <v>0.120462732782899</v>
      </c>
      <c r="AT12" s="6199">
        <v>0.126986227435401</v>
      </c>
      <c r="AU12" s="6199">
        <v>6.1276789576828403E-2</v>
      </c>
      <c r="AV12" s="6199">
        <v>9.9531516248725097E-2</v>
      </c>
      <c r="AW12" s="6199">
        <v>0.10248800511389899</v>
      </c>
      <c r="AX12" s="6199">
        <v>0.109889238209396</v>
      </c>
      <c r="AY12" s="6199">
        <v>0.13885133305695399</v>
      </c>
      <c r="AZ12" s="6196">
        <v>0.143144699395686</v>
      </c>
    </row>
    <row r="13" spans="1:52" ht="17" x14ac:dyDescent="0.2">
      <c r="A13" s="6263" t="s">
        <v>286</v>
      </c>
      <c r="B13" s="6198">
        <v>0.10663009741066</v>
      </c>
      <c r="C13" s="6199">
        <v>9.5737669442100395E-2</v>
      </c>
      <c r="D13" s="6199">
        <v>0.11586343006467401</v>
      </c>
      <c r="E13" s="6199">
        <v>6.4473005338428493E-2</v>
      </c>
      <c r="F13" s="6199">
        <v>7.0825563723240906E-2</v>
      </c>
      <c r="G13" s="6199">
        <v>0.12632639105150101</v>
      </c>
      <c r="H13" s="6199">
        <v>0.13617516923614301</v>
      </c>
      <c r="I13" s="6199">
        <v>0.14153055250296601</v>
      </c>
      <c r="J13" s="6199">
        <v>0.11988866826573701</v>
      </c>
      <c r="K13" s="6199">
        <v>0.10567719528771</v>
      </c>
      <c r="L13" s="6199">
        <v>0.116241559421697</v>
      </c>
      <c r="M13" s="6199">
        <v>7.5318491762971604E-2</v>
      </c>
      <c r="N13" s="6199">
        <v>0.116179317100178</v>
      </c>
      <c r="O13" s="6199">
        <v>0.113502476012109</v>
      </c>
      <c r="P13" s="6199">
        <v>5.4589731821829801E-2</v>
      </c>
      <c r="Q13" s="6199">
        <v>7.9008019655658901E-2</v>
      </c>
      <c r="R13" s="6199">
        <v>9.8857705677576194E-2</v>
      </c>
      <c r="S13" s="6199">
        <v>0.11219793944492799</v>
      </c>
      <c r="T13" s="6199">
        <v>9.6029565314112594E-2</v>
      </c>
      <c r="U13" s="6199">
        <v>0.131545677021083</v>
      </c>
      <c r="V13" s="6201"/>
      <c r="W13" s="6203"/>
      <c r="X13" s="6205"/>
      <c r="Y13" s="6207"/>
      <c r="Z13" s="6199">
        <v>6.2063489038664599E-2</v>
      </c>
      <c r="AA13" s="6199">
        <v>0.107599345646918</v>
      </c>
      <c r="AB13" s="6199">
        <v>0.15392359213589199</v>
      </c>
      <c r="AC13" s="6199">
        <v>3.6308410357046003E-2</v>
      </c>
      <c r="AD13" s="6209"/>
      <c r="AE13" s="6199">
        <v>0.243787537947452</v>
      </c>
      <c r="AF13" s="6199">
        <v>5.5767680743781502E-2</v>
      </c>
      <c r="AG13" s="6199">
        <v>0.110208189793398</v>
      </c>
      <c r="AH13" s="6199">
        <v>6.9354878358557498E-2</v>
      </c>
      <c r="AI13" s="6199">
        <v>0.11622414529177599</v>
      </c>
      <c r="AJ13" s="6199">
        <v>0.11053638342698099</v>
      </c>
      <c r="AK13" s="6199">
        <v>9.4558952112323194E-2</v>
      </c>
      <c r="AL13" s="6199">
        <v>8.6879729306174894E-2</v>
      </c>
      <c r="AM13" s="6199">
        <v>0.10700422186016099</v>
      </c>
      <c r="AN13" s="6199">
        <v>0.13020232199547499</v>
      </c>
      <c r="AO13" s="6199">
        <v>0.13814222648572699</v>
      </c>
      <c r="AP13" s="6211"/>
      <c r="AQ13" s="6199">
        <v>0.103692762234689</v>
      </c>
      <c r="AR13" s="6199">
        <v>0.15859793697654501</v>
      </c>
      <c r="AS13" s="6199">
        <v>0.105259930014419</v>
      </c>
      <c r="AT13" s="6199">
        <v>0.116117454119949</v>
      </c>
      <c r="AU13" s="6199">
        <v>0.120183820957459</v>
      </c>
      <c r="AV13" s="6199">
        <v>0.105500301226033</v>
      </c>
      <c r="AW13" s="6199">
        <v>0.121012113671598</v>
      </c>
      <c r="AX13" s="6199">
        <v>8.6340174116456503E-2</v>
      </c>
      <c r="AY13" s="6199">
        <v>9.1929574751591497E-2</v>
      </c>
      <c r="AZ13" s="6196">
        <v>8.7521191725935601E-2</v>
      </c>
    </row>
    <row r="14" spans="1:52" ht="17" x14ac:dyDescent="0.2">
      <c r="A14" s="6263" t="s">
        <v>287</v>
      </c>
      <c r="B14" s="6198">
        <v>6.6294585998704803E-2</v>
      </c>
      <c r="C14" s="6199">
        <v>6.6313362838815296E-2</v>
      </c>
      <c r="D14" s="6199">
        <v>6.6278669179109406E-2</v>
      </c>
      <c r="E14" s="6199">
        <v>5.7879548011433399E-2</v>
      </c>
      <c r="F14" s="6199">
        <v>4.5978022886775299E-2</v>
      </c>
      <c r="G14" s="6199">
        <v>7.9894879225215695E-2</v>
      </c>
      <c r="H14" s="6199">
        <v>6.4772441836273897E-2</v>
      </c>
      <c r="I14" s="6199">
        <v>8.86518827430096E-2</v>
      </c>
      <c r="J14" s="6199">
        <v>6.44295775156081E-2</v>
      </c>
      <c r="K14" s="6199">
        <v>7.7152559076204594E-2</v>
      </c>
      <c r="L14" s="6199">
        <v>5.3321844958575899E-2</v>
      </c>
      <c r="M14" s="6199">
        <v>6.6972609139596601E-2</v>
      </c>
      <c r="N14" s="6199">
        <v>5.90869116190922E-2</v>
      </c>
      <c r="O14" s="6199">
        <v>8.2617842244050596E-2</v>
      </c>
      <c r="P14" s="6199">
        <v>9.9858756715498501E-2</v>
      </c>
      <c r="Q14" s="6199">
        <v>2.6410132682174899E-2</v>
      </c>
      <c r="R14" s="6199">
        <v>4.5881161613115798E-2</v>
      </c>
      <c r="S14" s="6199">
        <v>0.14943713094671701</v>
      </c>
      <c r="T14" s="6199">
        <v>3.3859778017613598E-2</v>
      </c>
      <c r="U14" s="6199">
        <v>9.0556491847944107E-2</v>
      </c>
      <c r="V14" s="6201"/>
      <c r="W14" s="6203"/>
      <c r="X14" s="6205"/>
      <c r="Y14" s="6207"/>
      <c r="Z14" s="6199">
        <v>4.5670426265973799E-2</v>
      </c>
      <c r="AA14" s="6199">
        <v>4.65901887648211E-2</v>
      </c>
      <c r="AB14" s="6199">
        <v>0.102195541881842</v>
      </c>
      <c r="AC14" s="6199">
        <v>0.110752993062256</v>
      </c>
      <c r="AD14" s="6209"/>
      <c r="AE14" s="6199">
        <v>0.131934828663158</v>
      </c>
      <c r="AF14" s="6199">
        <v>0.111233575137303</v>
      </c>
      <c r="AG14" s="6199">
        <v>7.6789235219223206E-2</v>
      </c>
      <c r="AH14" s="6199">
        <v>1.6586227899824401E-2</v>
      </c>
      <c r="AI14" s="6199">
        <v>6.6416855254066796E-3</v>
      </c>
      <c r="AJ14" s="6199">
        <v>6.2859042397697407E-2</v>
      </c>
      <c r="AK14" s="6199">
        <v>0.16003266218484999</v>
      </c>
      <c r="AL14" s="6199">
        <v>6.8468793391913002E-2</v>
      </c>
      <c r="AM14" s="6199">
        <v>6.94807785729495E-2</v>
      </c>
      <c r="AN14" s="6199">
        <v>3.3859972405022101E-2</v>
      </c>
      <c r="AO14" s="6199">
        <v>8.5161305090159595E-2</v>
      </c>
      <c r="AP14" s="6211"/>
      <c r="AQ14" s="6199">
        <v>6.2031305736989999E-2</v>
      </c>
      <c r="AR14" s="6199">
        <v>0.12247307945543</v>
      </c>
      <c r="AS14" s="6199">
        <v>5.85434050682049E-2</v>
      </c>
      <c r="AT14" s="6199">
        <v>8.9336558776868996E-2</v>
      </c>
      <c r="AU14" s="6199">
        <v>6.5654913138668503E-2</v>
      </c>
      <c r="AV14" s="6199">
        <v>7.9144416728609293E-2</v>
      </c>
      <c r="AW14" s="6199">
        <v>5.6777937246968502E-2</v>
      </c>
      <c r="AX14" s="6199">
        <v>8.56786311244572E-2</v>
      </c>
      <c r="AY14" s="6199">
        <v>2.8838736194717801E-2</v>
      </c>
      <c r="AZ14" s="6196">
        <v>5.8153787018699603E-2</v>
      </c>
    </row>
    <row r="15" spans="1:52" ht="17" x14ac:dyDescent="0.2">
      <c r="A15" s="6263" t="s">
        <v>288</v>
      </c>
      <c r="B15" s="6198">
        <v>5.67438988911576E-2</v>
      </c>
      <c r="C15" s="6199">
        <v>5.3802444775850097E-2</v>
      </c>
      <c r="D15" s="6199">
        <v>5.92373213320996E-2</v>
      </c>
      <c r="E15" s="6199">
        <v>4.0571975639724499E-2</v>
      </c>
      <c r="F15" s="6199">
        <v>4.3141631966049997E-2</v>
      </c>
      <c r="G15" s="6199">
        <v>5.6791050867012603E-2</v>
      </c>
      <c r="H15" s="6199">
        <v>6.4746349307295503E-2</v>
      </c>
      <c r="I15" s="6199">
        <v>7.8898625865291602E-2</v>
      </c>
      <c r="J15" s="6199">
        <v>7.1019499151523002E-2</v>
      </c>
      <c r="K15" s="6199">
        <v>5.8570959287586301E-2</v>
      </c>
      <c r="L15" s="6199">
        <v>4.5542939148036497E-2</v>
      </c>
      <c r="M15" s="6199">
        <v>4.9803454385765999E-2</v>
      </c>
      <c r="N15" s="6199">
        <v>5.6499579442735003E-2</v>
      </c>
      <c r="O15" s="6199">
        <v>4.5951728331236098E-2</v>
      </c>
      <c r="P15" s="6199">
        <v>8.33384463974986E-2</v>
      </c>
      <c r="Q15" s="6199">
        <v>4.8503317864001597E-2</v>
      </c>
      <c r="R15" s="6199">
        <v>5.01249565006733E-2</v>
      </c>
      <c r="S15" s="6199">
        <v>8.2824867363776394E-2</v>
      </c>
      <c r="T15" s="6199">
        <v>5.4821947010413298E-2</v>
      </c>
      <c r="U15" s="6199">
        <v>3.7312210874086198E-2</v>
      </c>
      <c r="V15" s="6201"/>
      <c r="W15" s="6203"/>
      <c r="X15" s="6205"/>
      <c r="Y15" s="6207"/>
      <c r="Z15" s="6199">
        <v>2.9425267244537999E-2</v>
      </c>
      <c r="AA15" s="6199">
        <v>4.54778206914132E-2</v>
      </c>
      <c r="AB15" s="6199">
        <v>7.7117445393914505E-2</v>
      </c>
      <c r="AC15" s="6199">
        <v>0.20971528935145101</v>
      </c>
      <c r="AD15" s="6209"/>
      <c r="AE15" s="6199">
        <v>0.113969030510844</v>
      </c>
      <c r="AF15" s="6199">
        <v>6.2641286622054801E-2</v>
      </c>
      <c r="AG15" s="6199">
        <v>9.2984032538188197E-2</v>
      </c>
      <c r="AH15" s="6199">
        <v>4.5930672435314401E-2</v>
      </c>
      <c r="AI15" s="6199">
        <v>4.4917297042101297E-2</v>
      </c>
      <c r="AJ15" s="6199">
        <v>5.1321613825685501E-2</v>
      </c>
      <c r="AK15" s="6199">
        <v>7.8996239994797199E-2</v>
      </c>
      <c r="AL15" s="6199">
        <v>5.3625304992380302E-2</v>
      </c>
      <c r="AM15" s="6199">
        <v>4.4339916224704998E-2</v>
      </c>
      <c r="AN15" s="6199">
        <v>7.3800185076476996E-2</v>
      </c>
      <c r="AO15" s="6199">
        <v>8.5791813585897395E-2</v>
      </c>
      <c r="AP15" s="6211"/>
      <c r="AQ15" s="6199">
        <v>5.1426813506698199E-2</v>
      </c>
      <c r="AR15" s="6199">
        <v>0.13345793598538799</v>
      </c>
      <c r="AS15" s="6199">
        <v>8.6288833738597401E-2</v>
      </c>
      <c r="AT15" s="6199">
        <v>1.35822495535774E-2</v>
      </c>
      <c r="AU15" s="6199">
        <v>6.4214047452259004E-2</v>
      </c>
      <c r="AV15" s="6199">
        <v>6.3939975709375901E-2</v>
      </c>
      <c r="AW15" s="6199">
        <v>5.61659470143204E-2</v>
      </c>
      <c r="AX15" s="6199">
        <v>4.7054578333741201E-2</v>
      </c>
      <c r="AY15" s="6199">
        <v>3.3273825957348201E-2</v>
      </c>
      <c r="AZ15" s="6196">
        <v>5.3433695989736303E-2</v>
      </c>
    </row>
    <row r="16" spans="1:52" ht="17" x14ac:dyDescent="0.2">
      <c r="A16" s="6263" t="s">
        <v>289</v>
      </c>
      <c r="B16" s="6198">
        <v>4.9170065006983003E-2</v>
      </c>
      <c r="C16" s="6199">
        <v>5.3431281399855902E-2</v>
      </c>
      <c r="D16" s="6199">
        <v>4.5557901715226598E-2</v>
      </c>
      <c r="E16" s="6199">
        <v>1.5831020230303298E-2</v>
      </c>
      <c r="F16" s="6199">
        <v>4.9053174892116302E-2</v>
      </c>
      <c r="G16" s="6199">
        <v>3.6640525144277597E-2</v>
      </c>
      <c r="H16" s="6199">
        <v>6.8011742333840997E-2</v>
      </c>
      <c r="I16" s="6199">
        <v>6.8034226567856695E-2</v>
      </c>
      <c r="J16" s="6199">
        <v>5.2904777949921801E-2</v>
      </c>
      <c r="K16" s="6199">
        <v>5.5103274751067001E-2</v>
      </c>
      <c r="L16" s="6199">
        <v>3.9461211218585701E-2</v>
      </c>
      <c r="M16" s="6199">
        <v>4.6762989250694602E-2</v>
      </c>
      <c r="N16" s="6199">
        <v>4.2224481756332297E-2</v>
      </c>
      <c r="O16" s="6199">
        <v>7.2613647817760293E-2</v>
      </c>
      <c r="P16" s="6199">
        <v>4.75649952264433E-2</v>
      </c>
      <c r="Q16" s="6199">
        <v>4.4791973651399197E-2</v>
      </c>
      <c r="R16" s="6199">
        <v>4.8003001839759703E-2</v>
      </c>
      <c r="S16" s="6199">
        <v>5.4871838251364401E-2</v>
      </c>
      <c r="T16" s="6199">
        <v>2.5310156888014902E-2</v>
      </c>
      <c r="U16" s="6199">
        <v>9.5458752947650202E-2</v>
      </c>
      <c r="V16" s="6201"/>
      <c r="W16" s="6203"/>
      <c r="X16" s="6205"/>
      <c r="Y16" s="6207"/>
      <c r="Z16" s="6199">
        <v>3.78206999420512E-2</v>
      </c>
      <c r="AA16" s="6199">
        <v>3.8797983061366399E-2</v>
      </c>
      <c r="AB16" s="6199">
        <v>6.5825600898582401E-2</v>
      </c>
      <c r="AC16" s="6199">
        <v>0.10641817807216</v>
      </c>
      <c r="AD16" s="6209"/>
      <c r="AE16" s="6199">
        <v>2.9757354707668101E-2</v>
      </c>
      <c r="AF16" s="6199">
        <v>6.88916380813136E-2</v>
      </c>
      <c r="AG16" s="6199">
        <v>7.2362542982603806E-2</v>
      </c>
      <c r="AH16" s="6199">
        <v>0.113111382426929</v>
      </c>
      <c r="AI16" s="6199">
        <v>7.7778478084816194E-2</v>
      </c>
      <c r="AJ16" s="6199">
        <v>3.7293915162287E-2</v>
      </c>
      <c r="AK16" s="6199">
        <v>3.29367784391041E-2</v>
      </c>
      <c r="AL16" s="6199">
        <v>6.2959568226979498E-2</v>
      </c>
      <c r="AM16" s="6199">
        <v>4.2143630374226401E-2</v>
      </c>
      <c r="AN16" s="6199">
        <v>4.8455556671480701E-2</v>
      </c>
      <c r="AO16" s="6199">
        <v>3.6356722146558898E-2</v>
      </c>
      <c r="AP16" s="6211"/>
      <c r="AQ16" s="6199">
        <v>4.9037575944121697E-2</v>
      </c>
      <c r="AR16" s="6199">
        <v>7.4055037557788E-2</v>
      </c>
      <c r="AS16" s="6199">
        <v>4.6374332952113302E-2</v>
      </c>
      <c r="AT16" s="6199">
        <v>3.5093797067661497E-2</v>
      </c>
      <c r="AU16" s="6199">
        <v>6.1507993149849102E-2</v>
      </c>
      <c r="AV16" s="6199">
        <v>5.2439677523471097E-2</v>
      </c>
      <c r="AW16" s="6199">
        <v>3.2940932992733298E-2</v>
      </c>
      <c r="AX16" s="6199">
        <v>2.4185721455145699E-2</v>
      </c>
      <c r="AY16" s="6199">
        <v>7.8961642155013306E-2</v>
      </c>
      <c r="AZ16" s="6196">
        <v>5.8974727753142497E-2</v>
      </c>
    </row>
    <row r="17" spans="1:52" ht="17" x14ac:dyDescent="0.2">
      <c r="A17" s="6263" t="s">
        <v>290</v>
      </c>
      <c r="B17" s="6198">
        <v>2.91727586591468E-2</v>
      </c>
      <c r="C17" s="6199">
        <v>4.0615919442318002E-2</v>
      </c>
      <c r="D17" s="6199">
        <v>1.9472578825104302E-2</v>
      </c>
      <c r="E17" s="6199">
        <v>3.2167858788806097E-2</v>
      </c>
      <c r="F17" s="6199">
        <v>4.8705748519782099E-2</v>
      </c>
      <c r="G17" s="6199">
        <v>2.2170768563927901E-2</v>
      </c>
      <c r="H17" s="6199">
        <v>9.8191405051374393E-3</v>
      </c>
      <c r="I17" s="6199">
        <v>2.5551266276561398E-2</v>
      </c>
      <c r="J17" s="6199">
        <v>4.2525436270409098E-2</v>
      </c>
      <c r="K17" s="6199">
        <v>2.4673703203814401E-2</v>
      </c>
      <c r="L17" s="6199">
        <v>1.6408486828225401E-2</v>
      </c>
      <c r="M17" s="6199">
        <v>3.8397885521447003E-2</v>
      </c>
      <c r="N17" s="6199">
        <v>1.5835950725594398E-2</v>
      </c>
      <c r="O17" s="6199">
        <v>6.9962380223117501E-2</v>
      </c>
      <c r="P17" s="6199">
        <v>2.65484608040682E-2</v>
      </c>
      <c r="Q17" s="6199">
        <v>3.3714075364684397E-2</v>
      </c>
      <c r="R17" s="6199">
        <v>2.8804364431494599E-2</v>
      </c>
      <c r="S17" s="6199">
        <v>2.8251965381572399E-2</v>
      </c>
      <c r="T17" s="6199">
        <v>3.3471729088323403E-2</v>
      </c>
      <c r="U17" s="6199">
        <v>0</v>
      </c>
      <c r="V17" s="6201"/>
      <c r="W17" s="6203"/>
      <c r="X17" s="6205"/>
      <c r="Y17" s="6207"/>
      <c r="Z17" s="6199">
        <v>2.6933641238770799E-2</v>
      </c>
      <c r="AA17" s="6199">
        <v>2.37280393753771E-2</v>
      </c>
      <c r="AB17" s="6199">
        <v>2.4109454213333902E-2</v>
      </c>
      <c r="AC17" s="6199">
        <v>3.9141849425866501E-2</v>
      </c>
      <c r="AD17" s="6209"/>
      <c r="AE17" s="6199">
        <v>0.163404459781161</v>
      </c>
      <c r="AF17" s="6199">
        <v>5.0031865639468397E-2</v>
      </c>
      <c r="AG17" s="6199">
        <v>1.29155778798741E-2</v>
      </c>
      <c r="AH17" s="6199">
        <v>2.2475055788177E-2</v>
      </c>
      <c r="AI17" s="6199">
        <v>3.3379672517930198E-2</v>
      </c>
      <c r="AJ17" s="6199">
        <v>2.84119456494887E-2</v>
      </c>
      <c r="AK17" s="6199">
        <v>0</v>
      </c>
      <c r="AL17" s="6199">
        <v>3.5350335584844302E-2</v>
      </c>
      <c r="AM17" s="6199">
        <v>2.93270942852835E-2</v>
      </c>
      <c r="AN17" s="6199">
        <v>1.1124997516022301E-2</v>
      </c>
      <c r="AO17" s="6199">
        <v>1.77530799715751E-2</v>
      </c>
      <c r="AP17" s="6211"/>
      <c r="AQ17" s="6199">
        <v>2.9701703747860499E-2</v>
      </c>
      <c r="AR17" s="6199">
        <v>2.7220015716925401E-2</v>
      </c>
      <c r="AS17" s="6199">
        <v>3.6196386145893697E-2</v>
      </c>
      <c r="AT17" s="6199">
        <v>8.8645179899757495E-3</v>
      </c>
      <c r="AU17" s="6199">
        <v>3.6068698518383499E-2</v>
      </c>
      <c r="AV17" s="6199">
        <v>2.1321178900902502E-2</v>
      </c>
      <c r="AW17" s="6199">
        <v>2.9321649085596601E-2</v>
      </c>
      <c r="AX17" s="6199">
        <v>2.69407680534875E-2</v>
      </c>
      <c r="AY17" s="6199">
        <v>3.5592571846057297E-2</v>
      </c>
      <c r="AZ17" s="6196">
        <v>3.2734534494784202E-2</v>
      </c>
    </row>
    <row r="18" spans="1:52" ht="17" x14ac:dyDescent="0.2">
      <c r="A18" s="6263" t="s">
        <v>291</v>
      </c>
      <c r="B18" s="6198">
        <v>5.1385474134684202E-2</v>
      </c>
      <c r="C18" s="6199">
        <v>5.1899779216533402E-2</v>
      </c>
      <c r="D18" s="6199">
        <v>5.0949506146640497E-2</v>
      </c>
      <c r="E18" s="6199">
        <v>3.1339677458807599E-2</v>
      </c>
      <c r="F18" s="6199">
        <v>3.5685579637284803E-2</v>
      </c>
      <c r="G18" s="6199">
        <v>5.9613210066427502E-2</v>
      </c>
      <c r="H18" s="6199">
        <v>6.7703850491896395E-2</v>
      </c>
      <c r="I18" s="6199">
        <v>6.5191718247594704E-2</v>
      </c>
      <c r="J18" s="6199">
        <v>0.105672167566028</v>
      </c>
      <c r="K18" s="6199">
        <v>4.2921249977187603E-2</v>
      </c>
      <c r="L18" s="6199">
        <v>3.35586414336198E-2</v>
      </c>
      <c r="M18" s="6199">
        <v>1.8214155285353001E-2</v>
      </c>
      <c r="N18" s="6199">
        <v>3.5167530849738601E-2</v>
      </c>
      <c r="O18" s="6199">
        <v>8.8907205634187497E-2</v>
      </c>
      <c r="P18" s="6199">
        <v>6.6105783979992797E-2</v>
      </c>
      <c r="Q18" s="6199">
        <v>6.5567081089308699E-2</v>
      </c>
      <c r="R18" s="6199">
        <v>6.3487789462915306E-2</v>
      </c>
      <c r="S18" s="6199">
        <v>3.8754541936624698E-2</v>
      </c>
      <c r="T18" s="6199">
        <v>2.7518439641874299E-2</v>
      </c>
      <c r="U18" s="6199">
        <v>1.90520958530725E-2</v>
      </c>
      <c r="V18" s="6201"/>
      <c r="W18" s="6203"/>
      <c r="X18" s="6205"/>
      <c r="Y18" s="6207"/>
      <c r="Z18" s="6199">
        <v>3.4127437163643498E-2</v>
      </c>
      <c r="AA18" s="6199">
        <v>3.91492042838937E-2</v>
      </c>
      <c r="AB18" s="6199">
        <v>4.58263761905933E-2</v>
      </c>
      <c r="AC18" s="6199">
        <v>0.14997847891852001</v>
      </c>
      <c r="AD18" s="6209"/>
      <c r="AE18" s="6199">
        <v>2.7527464127372399E-2</v>
      </c>
      <c r="AF18" s="6199">
        <v>8.3076533768205604E-2</v>
      </c>
      <c r="AG18" s="6199">
        <v>6.3841906570186693E-2</v>
      </c>
      <c r="AH18" s="6199">
        <v>3.6067705132512298E-2</v>
      </c>
      <c r="AI18" s="6199">
        <v>7.4944612980600595E-2</v>
      </c>
      <c r="AJ18" s="6199">
        <v>4.6189897896513399E-2</v>
      </c>
      <c r="AK18" s="6199">
        <v>8.6268152683670593E-2</v>
      </c>
      <c r="AL18" s="6199">
        <v>7.0140167890907004E-2</v>
      </c>
      <c r="AM18" s="6199">
        <v>3.9628041337520702E-2</v>
      </c>
      <c r="AN18" s="6199">
        <v>4.5136962500798898E-2</v>
      </c>
      <c r="AO18" s="6199">
        <v>4.5107368521811297E-2</v>
      </c>
      <c r="AP18" s="6211"/>
      <c r="AQ18" s="6199">
        <v>5.1753111899302498E-2</v>
      </c>
      <c r="AR18" s="6199">
        <v>0.102287449822654</v>
      </c>
      <c r="AS18" s="6199">
        <v>4.0820508102841602E-2</v>
      </c>
      <c r="AT18" s="6199">
        <v>1.76859177274005E-2</v>
      </c>
      <c r="AU18" s="6199">
        <v>8.4924491799174801E-2</v>
      </c>
      <c r="AV18" s="6199">
        <v>5.9525962947931201E-2</v>
      </c>
      <c r="AW18" s="6199">
        <v>2.96192251266841E-2</v>
      </c>
      <c r="AX18" s="6199">
        <v>2.0763947358597799E-2</v>
      </c>
      <c r="AY18" s="6199">
        <v>3.4980039432883803E-2</v>
      </c>
      <c r="AZ18" s="6196">
        <v>5.7493216102147901E-2</v>
      </c>
    </row>
    <row r="19" spans="1:52" ht="17" x14ac:dyDescent="0.2">
      <c r="A19" s="6264" t="s">
        <v>68</v>
      </c>
      <c r="B19" s="6262">
        <v>1505</v>
      </c>
      <c r="C19" s="6212">
        <v>656</v>
      </c>
      <c r="D19" s="6213">
        <v>849</v>
      </c>
      <c r="E19" s="6214">
        <v>252</v>
      </c>
      <c r="F19" s="6215">
        <v>371</v>
      </c>
      <c r="G19" s="6216">
        <v>240</v>
      </c>
      <c r="H19" s="6217">
        <v>293</v>
      </c>
      <c r="I19" s="6218">
        <v>349</v>
      </c>
      <c r="J19" s="6219">
        <v>236</v>
      </c>
      <c r="K19" s="6220">
        <v>570</v>
      </c>
      <c r="L19" s="6221">
        <v>423</v>
      </c>
      <c r="M19" s="6222">
        <v>276</v>
      </c>
      <c r="N19" s="6223">
        <v>1035</v>
      </c>
      <c r="O19" s="6224">
        <v>229</v>
      </c>
      <c r="P19" s="6225">
        <v>148</v>
      </c>
      <c r="Q19" s="6226">
        <v>92</v>
      </c>
      <c r="R19" s="6227">
        <v>860</v>
      </c>
      <c r="S19" s="6228">
        <v>258</v>
      </c>
      <c r="T19" s="6229">
        <v>256</v>
      </c>
      <c r="U19" s="6230">
        <v>90</v>
      </c>
      <c r="V19" s="6231">
        <v>18</v>
      </c>
      <c r="W19" s="6232">
        <v>9</v>
      </c>
      <c r="X19" s="6233">
        <v>6</v>
      </c>
      <c r="Y19" s="6234">
        <v>8</v>
      </c>
      <c r="Z19" s="6235">
        <v>472</v>
      </c>
      <c r="AA19" s="6236">
        <v>506</v>
      </c>
      <c r="AB19" s="6237">
        <v>415</v>
      </c>
      <c r="AC19" s="6238">
        <v>52</v>
      </c>
      <c r="AD19" s="6239">
        <v>20</v>
      </c>
      <c r="AE19" s="6240">
        <v>40</v>
      </c>
      <c r="AF19" s="6241">
        <v>112</v>
      </c>
      <c r="AG19" s="6242">
        <v>169</v>
      </c>
      <c r="AH19" s="6243">
        <v>79</v>
      </c>
      <c r="AI19" s="6244">
        <v>80</v>
      </c>
      <c r="AJ19" s="6245">
        <v>1056</v>
      </c>
      <c r="AK19" s="6246">
        <v>43</v>
      </c>
      <c r="AL19" s="6247">
        <v>498</v>
      </c>
      <c r="AM19" s="6248">
        <v>606</v>
      </c>
      <c r="AN19" s="6249">
        <v>190</v>
      </c>
      <c r="AO19" s="6250">
        <v>201</v>
      </c>
      <c r="AP19" s="6251">
        <v>10</v>
      </c>
      <c r="AQ19" s="6252">
        <v>1186</v>
      </c>
      <c r="AR19" s="6253">
        <v>61</v>
      </c>
      <c r="AS19" s="6254">
        <v>142</v>
      </c>
      <c r="AT19" s="6255">
        <v>112</v>
      </c>
      <c r="AU19" s="6256">
        <v>289</v>
      </c>
      <c r="AV19" s="6257">
        <v>404</v>
      </c>
      <c r="AW19" s="6258">
        <v>336</v>
      </c>
      <c r="AX19" s="6259">
        <v>202</v>
      </c>
      <c r="AY19" s="6260">
        <v>118</v>
      </c>
      <c r="AZ19" s="6261">
        <v>156</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Z19"/>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295</v>
      </c>
    </row>
    <row r="8" spans="1:52" ht="68" x14ac:dyDescent="0.2">
      <c r="A8" s="99" t="s">
        <v>294</v>
      </c>
    </row>
    <row r="9" spans="1:52" ht="17" x14ac:dyDescent="0.2">
      <c r="A9" s="6376" t="s">
        <v>282</v>
      </c>
      <c r="B9" s="6310">
        <v>1.2374247785834701E-2</v>
      </c>
      <c r="C9" s="6265">
        <v>1.6546153240596301E-2</v>
      </c>
      <c r="D9" s="6266">
        <v>8.8799367204993405E-3</v>
      </c>
      <c r="E9" s="6267">
        <v>6.1207703042869396E-3</v>
      </c>
      <c r="F9" s="6268">
        <v>0</v>
      </c>
      <c r="G9" s="6269">
        <v>9.7282978854375396E-3</v>
      </c>
      <c r="H9" s="6270">
        <v>2.93638366456054E-2</v>
      </c>
      <c r="I9" s="6271">
        <v>1.93301661980727E-2</v>
      </c>
      <c r="J9" s="6272">
        <v>6.8133681160934398E-3</v>
      </c>
      <c r="K9" s="6273">
        <v>1.08955326332312E-2</v>
      </c>
      <c r="L9" s="6274">
        <v>1.0817302698547899E-2</v>
      </c>
      <c r="M9" s="6275">
        <v>2.5453191009540799E-2</v>
      </c>
      <c r="N9" s="6276">
        <v>1.42208027132172E-2</v>
      </c>
      <c r="O9" s="6277">
        <v>7.4369449022588597E-3</v>
      </c>
      <c r="P9" s="6278">
        <v>2.3340965615253999E-3</v>
      </c>
      <c r="Q9" s="6279">
        <v>2.78968552635885E-2</v>
      </c>
      <c r="R9" s="6280">
        <v>4.7216397166604503E-3</v>
      </c>
      <c r="S9" s="6281">
        <v>1.6909681500376601E-2</v>
      </c>
      <c r="T9" s="6282">
        <v>1.0292229756501599E-2</v>
      </c>
      <c r="U9" s="6283">
        <v>3.3912596950818101E-2</v>
      </c>
      <c r="V9" s="6313"/>
      <c r="W9" s="6315"/>
      <c r="X9" s="6317"/>
      <c r="Y9" s="6319"/>
      <c r="Z9" s="6284">
        <v>2.45427479520506E-3</v>
      </c>
      <c r="AA9" s="6285">
        <v>7.7219116217479697E-3</v>
      </c>
      <c r="AB9" s="6286">
        <v>2.1635436201510299E-2</v>
      </c>
      <c r="AC9" s="6287">
        <v>5.7380878716083598E-2</v>
      </c>
      <c r="AD9" s="6321"/>
      <c r="AE9" s="6288">
        <v>0</v>
      </c>
      <c r="AF9" s="6289">
        <v>1.3661288334589799E-2</v>
      </c>
      <c r="AG9" s="6290">
        <v>1.8459313659466799E-2</v>
      </c>
      <c r="AH9" s="6291">
        <v>3.21031255035958E-2</v>
      </c>
      <c r="AI9" s="6292">
        <v>1.9079249677020502E-2</v>
      </c>
      <c r="AJ9" s="6293">
        <v>9.57729328123102E-3</v>
      </c>
      <c r="AK9" s="6294">
        <v>0</v>
      </c>
      <c r="AL9" s="6295">
        <v>1.0401531840795E-2</v>
      </c>
      <c r="AM9" s="6296">
        <v>8.9627361902209299E-3</v>
      </c>
      <c r="AN9" s="6297">
        <v>1.01267758875234E-2</v>
      </c>
      <c r="AO9" s="6298">
        <v>3.0930271280430001E-2</v>
      </c>
      <c r="AP9" s="6323"/>
      <c r="AQ9" s="6299">
        <v>5.9131572936908603E-3</v>
      </c>
      <c r="AR9" s="6300">
        <v>0.12638531954208501</v>
      </c>
      <c r="AS9" s="6301">
        <v>1.05599412160234E-2</v>
      </c>
      <c r="AT9" s="6302">
        <v>1.45709956896616E-2</v>
      </c>
      <c r="AU9" s="6303">
        <v>0</v>
      </c>
      <c r="AV9" s="6304">
        <v>1.3499021343668E-2</v>
      </c>
      <c r="AW9" s="6305">
        <v>8.4459443899074903E-3</v>
      </c>
      <c r="AX9" s="6306">
        <v>1.7046656408257099E-2</v>
      </c>
      <c r="AY9" s="6307">
        <v>4.0340141912219699E-2</v>
      </c>
      <c r="AZ9" s="6308">
        <v>1.72308807399719E-2</v>
      </c>
    </row>
    <row r="10" spans="1:52" ht="17" x14ac:dyDescent="0.2">
      <c r="A10" s="6376" t="s">
        <v>283</v>
      </c>
      <c r="B10" s="6311">
        <v>6.1446300470495603E-3</v>
      </c>
      <c r="C10" s="6312">
        <v>8.4840966012298194E-3</v>
      </c>
      <c r="D10" s="6312">
        <v>4.1851360086782204E-3</v>
      </c>
      <c r="E10" s="6312">
        <v>1.49071094569782E-2</v>
      </c>
      <c r="F10" s="6312">
        <v>0</v>
      </c>
      <c r="G10" s="6312">
        <v>1.30658475028941E-3</v>
      </c>
      <c r="H10" s="6312">
        <v>4.3397050455218798E-3</v>
      </c>
      <c r="I10" s="6312">
        <v>1.24853932050799E-2</v>
      </c>
      <c r="J10" s="6312">
        <v>0</v>
      </c>
      <c r="K10" s="6312">
        <v>7.8554171548693204E-3</v>
      </c>
      <c r="L10" s="6312">
        <v>4.3950079980056896E-3</v>
      </c>
      <c r="M10" s="6312">
        <v>1.40511588659174E-2</v>
      </c>
      <c r="N10" s="6312">
        <v>9.0020883569980094E-3</v>
      </c>
      <c r="O10" s="6312">
        <v>0</v>
      </c>
      <c r="P10" s="6312">
        <v>4.7786062532075299E-3</v>
      </c>
      <c r="Q10" s="6312">
        <v>0</v>
      </c>
      <c r="R10" s="6312">
        <v>1.83001845455376E-3</v>
      </c>
      <c r="S10" s="6312">
        <v>4.8571173498780304E-3</v>
      </c>
      <c r="T10" s="6312">
        <v>3.7453589663810202E-3</v>
      </c>
      <c r="U10" s="6312">
        <v>2.53121975073211E-2</v>
      </c>
      <c r="V10" s="6314"/>
      <c r="W10" s="6316"/>
      <c r="X10" s="6318"/>
      <c r="Y10" s="6320"/>
      <c r="Z10" s="6312">
        <v>4.7955967998885704E-3</v>
      </c>
      <c r="AA10" s="6312">
        <v>1.4865733680963201E-3</v>
      </c>
      <c r="AB10" s="6312">
        <v>9.3545522336677504E-3</v>
      </c>
      <c r="AC10" s="6312">
        <v>4.7656819404097703E-2</v>
      </c>
      <c r="AD10" s="6322"/>
      <c r="AE10" s="6312">
        <v>0</v>
      </c>
      <c r="AF10" s="6312">
        <v>0</v>
      </c>
      <c r="AG10" s="6312">
        <v>0</v>
      </c>
      <c r="AH10" s="6312">
        <v>0</v>
      </c>
      <c r="AI10" s="6312">
        <v>0</v>
      </c>
      <c r="AJ10" s="6312">
        <v>8.5228168208212104E-3</v>
      </c>
      <c r="AK10" s="6312">
        <v>0</v>
      </c>
      <c r="AL10" s="6312">
        <v>4.5090290319557804E-3</v>
      </c>
      <c r="AM10" s="6312">
        <v>2.71377159535223E-3</v>
      </c>
      <c r="AN10" s="6312">
        <v>1.13183846189727E-2</v>
      </c>
      <c r="AO10" s="6312">
        <v>9.2007408993177407E-3</v>
      </c>
      <c r="AP10" s="6324"/>
      <c r="AQ10" s="6312">
        <v>2.4899835201176298E-3</v>
      </c>
      <c r="AR10" s="6312">
        <v>6.5085062549115405E-2</v>
      </c>
      <c r="AS10" s="6312">
        <v>0</v>
      </c>
      <c r="AT10" s="6312">
        <v>2.4003485144275201E-2</v>
      </c>
      <c r="AU10" s="6312">
        <v>0</v>
      </c>
      <c r="AV10" s="6312">
        <v>1.0632082007740899E-2</v>
      </c>
      <c r="AW10" s="6312">
        <v>2.3787803093366301E-3</v>
      </c>
      <c r="AX10" s="6312">
        <v>1.3788712707846901E-2</v>
      </c>
      <c r="AY10" s="6312">
        <v>7.6326865050232104E-3</v>
      </c>
      <c r="AZ10" s="6309">
        <v>4.7419977986783097E-3</v>
      </c>
    </row>
    <row r="11" spans="1:52" ht="17" x14ac:dyDescent="0.2">
      <c r="A11" s="6376" t="s">
        <v>284</v>
      </c>
      <c r="B11" s="6311">
        <v>2.5825227828811002E-2</v>
      </c>
      <c r="C11" s="6312">
        <v>2.3112920108345501E-2</v>
      </c>
      <c r="D11" s="6312">
        <v>2.8097006751653102E-2</v>
      </c>
      <c r="E11" s="6312">
        <v>2.4618411972829799E-2</v>
      </c>
      <c r="F11" s="6312">
        <v>2.1506472710944202E-2</v>
      </c>
      <c r="G11" s="6312">
        <v>1.29153321167666E-2</v>
      </c>
      <c r="H11" s="6312">
        <v>4.4059608775417002E-2</v>
      </c>
      <c r="I11" s="6312">
        <v>2.5833215937547699E-2</v>
      </c>
      <c r="J11" s="6312">
        <v>1.4438327793524001E-2</v>
      </c>
      <c r="K11" s="6312">
        <v>2.22332747027238E-2</v>
      </c>
      <c r="L11" s="6312">
        <v>2.7833319483972802E-2</v>
      </c>
      <c r="M11" s="6312">
        <v>4.5896960773929601E-2</v>
      </c>
      <c r="N11" s="6312">
        <v>3.3457380995260702E-2</v>
      </c>
      <c r="O11" s="6312">
        <v>7.9741545005759806E-3</v>
      </c>
      <c r="P11" s="6312">
        <v>8.1588518021396706E-3</v>
      </c>
      <c r="Q11" s="6312">
        <v>3.9101410386465502E-2</v>
      </c>
      <c r="R11" s="6312">
        <v>1.43872108192923E-2</v>
      </c>
      <c r="S11" s="6312">
        <v>4.8726451698560401E-2</v>
      </c>
      <c r="T11" s="6312">
        <v>2.1461574201900702E-2</v>
      </c>
      <c r="U11" s="6312">
        <v>2.79209444956218E-2</v>
      </c>
      <c r="V11" s="6314"/>
      <c r="W11" s="6316"/>
      <c r="X11" s="6318"/>
      <c r="Y11" s="6320"/>
      <c r="Z11" s="6312">
        <v>6.0750755194957798E-3</v>
      </c>
      <c r="AA11" s="6312">
        <v>2.3565981597080801E-2</v>
      </c>
      <c r="AB11" s="6312">
        <v>3.7575051726612699E-2</v>
      </c>
      <c r="AC11" s="6312">
        <v>0.13153539636495001</v>
      </c>
      <c r="AD11" s="6322"/>
      <c r="AE11" s="6312">
        <v>2.9021594196107201E-2</v>
      </c>
      <c r="AF11" s="6312">
        <v>2.3522678522119599E-2</v>
      </c>
      <c r="AG11" s="6312">
        <v>4.0290977143678297E-2</v>
      </c>
      <c r="AH11" s="6312">
        <v>3.0405580729657499E-2</v>
      </c>
      <c r="AI11" s="6312">
        <v>7.3367479749122499E-2</v>
      </c>
      <c r="AJ11" s="6312">
        <v>2.19026217118003E-2</v>
      </c>
      <c r="AK11" s="6312">
        <v>0</v>
      </c>
      <c r="AL11" s="6312">
        <v>2.8486505643729499E-2</v>
      </c>
      <c r="AM11" s="6312">
        <v>2.8702440390968999E-2</v>
      </c>
      <c r="AN11" s="6312">
        <v>1.3168442599388401E-2</v>
      </c>
      <c r="AO11" s="6312">
        <v>2.3076055941828402E-2</v>
      </c>
      <c r="AP11" s="6324"/>
      <c r="AQ11" s="6312">
        <v>2.20611457352205E-2</v>
      </c>
      <c r="AR11" s="6312">
        <v>7.9003745159257802E-2</v>
      </c>
      <c r="AS11" s="6312">
        <v>3.61447134736885E-2</v>
      </c>
      <c r="AT11" s="6312">
        <v>1.82836259179356E-2</v>
      </c>
      <c r="AU11" s="6312">
        <v>9.6020449508274503E-3</v>
      </c>
      <c r="AV11" s="6312">
        <v>3.2000232202147101E-2</v>
      </c>
      <c r="AW11" s="6312">
        <v>1.8174778173439401E-2</v>
      </c>
      <c r="AX11" s="6312">
        <v>3.73771790479588E-2</v>
      </c>
      <c r="AY11" s="6312">
        <v>4.3318469805259101E-2</v>
      </c>
      <c r="AZ11" s="6309">
        <v>3.2608117998013803E-2</v>
      </c>
    </row>
    <row r="12" spans="1:52" ht="17" x14ac:dyDescent="0.2">
      <c r="A12" s="6376" t="s">
        <v>285</v>
      </c>
      <c r="B12" s="6311">
        <v>2.67234128399059E-2</v>
      </c>
      <c r="C12" s="6312">
        <v>3.3626598868145702E-2</v>
      </c>
      <c r="D12" s="6312">
        <v>2.0941431539966401E-2</v>
      </c>
      <c r="E12" s="6312">
        <v>2.64342012112306E-2</v>
      </c>
      <c r="F12" s="6312">
        <v>1.8404664540865302E-2</v>
      </c>
      <c r="G12" s="6312">
        <v>2.5082058685115101E-2</v>
      </c>
      <c r="H12" s="6312">
        <v>2.1849878069181101E-2</v>
      </c>
      <c r="I12" s="6312">
        <v>4.2978727258926597E-2</v>
      </c>
      <c r="J12" s="6312">
        <v>1.48120322269367E-2</v>
      </c>
      <c r="K12" s="6312">
        <v>2.0127175386729899E-2</v>
      </c>
      <c r="L12" s="6312">
        <v>4.5129785819639799E-2</v>
      </c>
      <c r="M12" s="6312">
        <v>2.8770266620651502E-2</v>
      </c>
      <c r="N12" s="6312">
        <v>2.78102639213617E-2</v>
      </c>
      <c r="O12" s="6312">
        <v>2.6343298576766101E-2</v>
      </c>
      <c r="P12" s="6312">
        <v>2.55806867079863E-2</v>
      </c>
      <c r="Q12" s="6312">
        <v>1.8985132585054E-2</v>
      </c>
      <c r="R12" s="6312">
        <v>1.4127298800596899E-2</v>
      </c>
      <c r="S12" s="6312">
        <v>4.4435126904637801E-2</v>
      </c>
      <c r="T12" s="6312">
        <v>4.5195805531619899E-2</v>
      </c>
      <c r="U12" s="6312">
        <v>2.4986939556602101E-2</v>
      </c>
      <c r="V12" s="6314"/>
      <c r="W12" s="6316"/>
      <c r="X12" s="6318"/>
      <c r="Y12" s="6320"/>
      <c r="Z12" s="6312">
        <v>1.4001575680546E-2</v>
      </c>
      <c r="AA12" s="6312">
        <v>2.14876693295586E-2</v>
      </c>
      <c r="AB12" s="6312">
        <v>4.3924384036111201E-2</v>
      </c>
      <c r="AC12" s="6312">
        <v>2.4115999327227199E-2</v>
      </c>
      <c r="AD12" s="6322"/>
      <c r="AE12" s="6312">
        <v>2.3762561823983199E-2</v>
      </c>
      <c r="AF12" s="6312">
        <v>2.29455755598806E-2</v>
      </c>
      <c r="AG12" s="6312">
        <v>2.9826574993056201E-2</v>
      </c>
      <c r="AH12" s="6312">
        <v>1.37073667707318E-2</v>
      </c>
      <c r="AI12" s="6312">
        <v>6.7182150839265597E-3</v>
      </c>
      <c r="AJ12" s="6312">
        <v>2.8033073749573E-2</v>
      </c>
      <c r="AK12" s="6312">
        <v>3.94472696422494E-2</v>
      </c>
      <c r="AL12" s="6312">
        <v>1.4208804343905399E-2</v>
      </c>
      <c r="AM12" s="6312">
        <v>3.6909078297504401E-2</v>
      </c>
      <c r="AN12" s="6312">
        <v>3.8337583784141503E-2</v>
      </c>
      <c r="AO12" s="6312">
        <v>1.5718772655396E-2</v>
      </c>
      <c r="AP12" s="6324"/>
      <c r="AQ12" s="6312">
        <v>2.6523958566976001E-2</v>
      </c>
      <c r="AR12" s="6312">
        <v>2.2315202231520202E-2</v>
      </c>
      <c r="AS12" s="6312">
        <v>1.60485023898519E-2</v>
      </c>
      <c r="AT12" s="6312">
        <v>4.30260687007578E-2</v>
      </c>
      <c r="AU12" s="6312">
        <v>2.1447834646281898E-2</v>
      </c>
      <c r="AV12" s="6312">
        <v>1.9140776337591599E-2</v>
      </c>
      <c r="AW12" s="6312">
        <v>2.7301777775184801E-2</v>
      </c>
      <c r="AX12" s="6312">
        <v>3.9547413346163303E-2</v>
      </c>
      <c r="AY12" s="6312">
        <v>3.6454555865175403E-2</v>
      </c>
      <c r="AZ12" s="6309">
        <v>3.2751543262246101E-2</v>
      </c>
    </row>
    <row r="13" spans="1:52" ht="17" x14ac:dyDescent="0.2">
      <c r="A13" s="6376" t="s">
        <v>286</v>
      </c>
      <c r="B13" s="6311">
        <v>0.11767333336079901</v>
      </c>
      <c r="C13" s="6312">
        <v>0.12557693373025</v>
      </c>
      <c r="D13" s="6312">
        <v>0.111053423459571</v>
      </c>
      <c r="E13" s="6312">
        <v>6.6935892236078598E-2</v>
      </c>
      <c r="F13" s="6312">
        <v>0.106983375403171</v>
      </c>
      <c r="G13" s="6312">
        <v>0.12353858098541901</v>
      </c>
      <c r="H13" s="6312">
        <v>0.135414729298343</v>
      </c>
      <c r="I13" s="6312">
        <v>0.14935274054865</v>
      </c>
      <c r="J13" s="6312">
        <v>0.127287064186307</v>
      </c>
      <c r="K13" s="6312">
        <v>0.119476895400109</v>
      </c>
      <c r="L13" s="6312">
        <v>0.11284199264599</v>
      </c>
      <c r="M13" s="6312">
        <v>0.107868469177618</v>
      </c>
      <c r="N13" s="6312">
        <v>0.118976636008035</v>
      </c>
      <c r="O13" s="6312">
        <v>0.12292957870233701</v>
      </c>
      <c r="P13" s="6312">
        <v>0.10024463601910701</v>
      </c>
      <c r="Q13" s="6312">
        <v>0.113560653162734</v>
      </c>
      <c r="R13" s="6312">
        <v>0.11677184927572801</v>
      </c>
      <c r="S13" s="6312">
        <v>0.118911053442407</v>
      </c>
      <c r="T13" s="6312">
        <v>0.111879461168802</v>
      </c>
      <c r="U13" s="6312">
        <v>0.10161414827529699</v>
      </c>
      <c r="V13" s="6314"/>
      <c r="W13" s="6316"/>
      <c r="X13" s="6318"/>
      <c r="Y13" s="6320"/>
      <c r="Z13" s="6312">
        <v>8.88657711693987E-2</v>
      </c>
      <c r="AA13" s="6312">
        <v>0.116302185881086</v>
      </c>
      <c r="AB13" s="6312">
        <v>0.14561966323145201</v>
      </c>
      <c r="AC13" s="6312">
        <v>9.1403665781402799E-2</v>
      </c>
      <c r="AD13" s="6322"/>
      <c r="AE13" s="6312">
        <v>0.225908349273022</v>
      </c>
      <c r="AF13" s="6312">
        <v>9.8750533868013496E-2</v>
      </c>
      <c r="AG13" s="6312">
        <v>0.15984409729226001</v>
      </c>
      <c r="AH13" s="6312">
        <v>9.7590387772214904E-2</v>
      </c>
      <c r="AI13" s="6312">
        <v>8.48431774931976E-2</v>
      </c>
      <c r="AJ13" s="6312">
        <v>0.118530121934382</v>
      </c>
      <c r="AK13" s="6312">
        <v>6.7838452394457904E-2</v>
      </c>
      <c r="AL13" s="6312">
        <v>9.3080169146797995E-2</v>
      </c>
      <c r="AM13" s="6312">
        <v>0.114829627873712</v>
      </c>
      <c r="AN13" s="6312">
        <v>0.14311182898109601</v>
      </c>
      <c r="AO13" s="6312">
        <v>0.17440091505822999</v>
      </c>
      <c r="AP13" s="6324"/>
      <c r="AQ13" s="6312">
        <v>0.11460386569900501</v>
      </c>
      <c r="AR13" s="6312">
        <v>0.15341559940247401</v>
      </c>
      <c r="AS13" s="6312">
        <v>0.12859064995417999</v>
      </c>
      <c r="AT13" s="6312">
        <v>0.121480472635521</v>
      </c>
      <c r="AU13" s="6312">
        <v>0.133406651816251</v>
      </c>
      <c r="AV13" s="6312">
        <v>7.9527721024263906E-2</v>
      </c>
      <c r="AW13" s="6312">
        <v>0.15244705471256101</v>
      </c>
      <c r="AX13" s="6312">
        <v>0.11867282862511</v>
      </c>
      <c r="AY13" s="6312">
        <v>0.123348936634853</v>
      </c>
      <c r="AZ13" s="6309">
        <v>0.104233030198061</v>
      </c>
    </row>
    <row r="14" spans="1:52" ht="17" x14ac:dyDescent="0.2">
      <c r="A14" s="6376" t="s">
        <v>287</v>
      </c>
      <c r="B14" s="6311">
        <v>9.7864290537500995E-2</v>
      </c>
      <c r="C14" s="6312">
        <v>8.9328001586112205E-2</v>
      </c>
      <c r="D14" s="6312">
        <v>0.105014128726114</v>
      </c>
      <c r="E14" s="6312">
        <v>6.3939514873784797E-2</v>
      </c>
      <c r="F14" s="6312">
        <v>9.3882750094114106E-2</v>
      </c>
      <c r="G14" s="6312">
        <v>9.4775845259063199E-2</v>
      </c>
      <c r="H14" s="6312">
        <v>0.13989193337842801</v>
      </c>
      <c r="I14" s="6312">
        <v>9.3416642172335307E-2</v>
      </c>
      <c r="J14" s="6312">
        <v>8.6182354982535903E-2</v>
      </c>
      <c r="K14" s="6312">
        <v>9.9232670409344303E-2</v>
      </c>
      <c r="L14" s="6312">
        <v>0.10589047925712</v>
      </c>
      <c r="M14" s="6312">
        <v>9.9520866856172896E-2</v>
      </c>
      <c r="N14" s="6312">
        <v>9.69431149828857E-2</v>
      </c>
      <c r="O14" s="6312">
        <v>9.0436635433350204E-2</v>
      </c>
      <c r="P14" s="6312">
        <v>0.13525546760885901</v>
      </c>
      <c r="Q14" s="6312">
        <v>6.6702662608942295E-2</v>
      </c>
      <c r="R14" s="6312">
        <v>8.8245333161354605E-2</v>
      </c>
      <c r="S14" s="6312">
        <v>0.132166165223635</v>
      </c>
      <c r="T14" s="6312">
        <v>8.6099463053994102E-2</v>
      </c>
      <c r="U14" s="6312">
        <v>0.15352843612190001</v>
      </c>
      <c r="V14" s="6314"/>
      <c r="W14" s="6316"/>
      <c r="X14" s="6318"/>
      <c r="Y14" s="6320"/>
      <c r="Z14" s="6312">
        <v>6.5332633998137005E-2</v>
      </c>
      <c r="AA14" s="6312">
        <v>9.7786860385549595E-2</v>
      </c>
      <c r="AB14" s="6312">
        <v>0.123114589763907</v>
      </c>
      <c r="AC14" s="6312">
        <v>0.11569616415657299</v>
      </c>
      <c r="AD14" s="6322"/>
      <c r="AE14" s="6312">
        <v>0.17881562075326199</v>
      </c>
      <c r="AF14" s="6312">
        <v>6.3625601586842107E-2</v>
      </c>
      <c r="AG14" s="6312">
        <v>0.113381326861446</v>
      </c>
      <c r="AH14" s="6312">
        <v>7.8659281049500596E-2</v>
      </c>
      <c r="AI14" s="6312">
        <v>5.0879202042048703E-2</v>
      </c>
      <c r="AJ14" s="6312">
        <v>9.7912945829900899E-2</v>
      </c>
      <c r="AK14" s="6312">
        <v>0.204955632611387</v>
      </c>
      <c r="AL14" s="6312">
        <v>8.9628259890005293E-2</v>
      </c>
      <c r="AM14" s="6312">
        <v>9.9717258637804201E-2</v>
      </c>
      <c r="AN14" s="6312">
        <v>8.3269422896894693E-2</v>
      </c>
      <c r="AO14" s="6312">
        <v>0.133070233408106</v>
      </c>
      <c r="AP14" s="6324"/>
      <c r="AQ14" s="6312">
        <v>0.100242462165774</v>
      </c>
      <c r="AR14" s="6312">
        <v>0.14760458481121999</v>
      </c>
      <c r="AS14" s="6312">
        <v>4.9323430364756497E-2</v>
      </c>
      <c r="AT14" s="6312">
        <v>0.112804782854993</v>
      </c>
      <c r="AU14" s="6312">
        <v>6.7751444118930304E-2</v>
      </c>
      <c r="AV14" s="6312">
        <v>9.0145164200991099E-2</v>
      </c>
      <c r="AW14" s="6312">
        <v>0.11446333432717901</v>
      </c>
      <c r="AX14" s="6312">
        <v>0.119827418157385</v>
      </c>
      <c r="AY14" s="6312">
        <v>6.7328852673526396E-2</v>
      </c>
      <c r="AZ14" s="6309">
        <v>0.139690444739974</v>
      </c>
    </row>
    <row r="15" spans="1:52" ht="17" x14ac:dyDescent="0.2">
      <c r="A15" s="6376" t="s">
        <v>288</v>
      </c>
      <c r="B15" s="6311">
        <v>0.13195206295494799</v>
      </c>
      <c r="C15" s="6312">
        <v>0.114521965029725</v>
      </c>
      <c r="D15" s="6312">
        <v>0.14655119150913701</v>
      </c>
      <c r="E15" s="6312">
        <v>0.17076668733881201</v>
      </c>
      <c r="F15" s="6312">
        <v>0.13076742064220601</v>
      </c>
      <c r="G15" s="6312">
        <v>0.13420769931870899</v>
      </c>
      <c r="H15" s="6312">
        <v>8.7175426948356102E-2</v>
      </c>
      <c r="I15" s="6312">
        <v>0.14220122876685101</v>
      </c>
      <c r="J15" s="6312">
        <v>0.13883939350409999</v>
      </c>
      <c r="K15" s="6312">
        <v>0.127750516902955</v>
      </c>
      <c r="L15" s="6312">
        <v>0.144788831875688</v>
      </c>
      <c r="M15" s="6312">
        <v>0.111220329722084</v>
      </c>
      <c r="N15" s="6312">
        <v>0.13229228922920999</v>
      </c>
      <c r="O15" s="6312">
        <v>0.117860167862655</v>
      </c>
      <c r="P15" s="6312">
        <v>0.16018662903162101</v>
      </c>
      <c r="Q15" s="6312">
        <v>0.12668281030138401</v>
      </c>
      <c r="R15" s="6312">
        <v>0.110296003541115</v>
      </c>
      <c r="S15" s="6312">
        <v>0.15687180430216</v>
      </c>
      <c r="T15" s="6312">
        <v>0.183341160494054</v>
      </c>
      <c r="U15" s="6312">
        <v>0.108524765830984</v>
      </c>
      <c r="V15" s="6314"/>
      <c r="W15" s="6316"/>
      <c r="X15" s="6318"/>
      <c r="Y15" s="6320"/>
      <c r="Z15" s="6312">
        <v>9.5040958988778707E-2</v>
      </c>
      <c r="AA15" s="6312">
        <v>0.14076962588974101</v>
      </c>
      <c r="AB15" s="6312">
        <v>0.177433543118347</v>
      </c>
      <c r="AC15" s="6312">
        <v>0.12672631642334001</v>
      </c>
      <c r="AD15" s="6322"/>
      <c r="AE15" s="6312">
        <v>5.649679005193E-2</v>
      </c>
      <c r="AF15" s="6312">
        <v>0.11505464801974399</v>
      </c>
      <c r="AG15" s="6312">
        <v>0.12312009058236</v>
      </c>
      <c r="AH15" s="6312">
        <v>9.5065238707844807E-2</v>
      </c>
      <c r="AI15" s="6312">
        <v>4.25875894057898E-2</v>
      </c>
      <c r="AJ15" s="6312">
        <v>0.13854323906486399</v>
      </c>
      <c r="AK15" s="6312">
        <v>0.206277529237098</v>
      </c>
      <c r="AL15" s="6312">
        <v>0.127652508946585</v>
      </c>
      <c r="AM15" s="6312">
        <v>0.14489307884702701</v>
      </c>
      <c r="AN15" s="6312">
        <v>0.134452190835298</v>
      </c>
      <c r="AO15" s="6312">
        <v>0.102095491621446</v>
      </c>
      <c r="AP15" s="6324"/>
      <c r="AQ15" s="6312">
        <v>0.13160516678551301</v>
      </c>
      <c r="AR15" s="6312">
        <v>9.61790879935433E-2</v>
      </c>
      <c r="AS15" s="6312">
        <v>0.15615054699808401</v>
      </c>
      <c r="AT15" s="6312">
        <v>0.13440405371047401</v>
      </c>
      <c r="AU15" s="6312">
        <v>0.1320986824457</v>
      </c>
      <c r="AV15" s="6312">
        <v>0.16725217784160501</v>
      </c>
      <c r="AW15" s="6312">
        <v>0.11496015458540799</v>
      </c>
      <c r="AX15" s="6312">
        <v>9.1077257437692599E-2</v>
      </c>
      <c r="AY15" s="6312">
        <v>0.132127680162206</v>
      </c>
      <c r="AZ15" s="6309">
        <v>0.12788475267785901</v>
      </c>
    </row>
    <row r="16" spans="1:52" ht="17" x14ac:dyDescent="0.2">
      <c r="A16" s="6376" t="s">
        <v>289</v>
      </c>
      <c r="B16" s="6311">
        <v>0.167608153980952</v>
      </c>
      <c r="C16" s="6312">
        <v>0.175917627129516</v>
      </c>
      <c r="D16" s="6312">
        <v>0.16064829252556101</v>
      </c>
      <c r="E16" s="6312">
        <v>0.179087293620598</v>
      </c>
      <c r="F16" s="6312">
        <v>0.19377247530118399</v>
      </c>
      <c r="G16" s="6312">
        <v>0.16285049930202999</v>
      </c>
      <c r="H16" s="6312">
        <v>0.15473143875595599</v>
      </c>
      <c r="I16" s="6312">
        <v>0.14159774675058401</v>
      </c>
      <c r="J16" s="6312">
        <v>0.16651741643260401</v>
      </c>
      <c r="K16" s="6312">
        <v>0.16779556711326701</v>
      </c>
      <c r="L16" s="6312">
        <v>0.16597991150258601</v>
      </c>
      <c r="M16" s="6312">
        <v>0.171223948918521</v>
      </c>
      <c r="N16" s="6312">
        <v>0.170401643485426</v>
      </c>
      <c r="O16" s="6312">
        <v>0.170434994408239</v>
      </c>
      <c r="P16" s="6312">
        <v>0.137085611503691</v>
      </c>
      <c r="Q16" s="6312">
        <v>0.184082158011279</v>
      </c>
      <c r="R16" s="6312">
        <v>0.17315491911224701</v>
      </c>
      <c r="S16" s="6312">
        <v>0.18810828422549</v>
      </c>
      <c r="T16" s="6312">
        <v>0.14206213291937</v>
      </c>
      <c r="U16" s="6312">
        <v>0.166143320683175</v>
      </c>
      <c r="V16" s="6314"/>
      <c r="W16" s="6316"/>
      <c r="X16" s="6318"/>
      <c r="Y16" s="6320"/>
      <c r="Z16" s="6312">
        <v>0.17309068433286001</v>
      </c>
      <c r="AA16" s="6312">
        <v>0.20338917049567401</v>
      </c>
      <c r="AB16" s="6312">
        <v>0.13161257496420301</v>
      </c>
      <c r="AC16" s="6312">
        <v>8.1384749236382101E-2</v>
      </c>
      <c r="AD16" s="6322"/>
      <c r="AE16" s="6312">
        <v>0.17564827318852</v>
      </c>
      <c r="AF16" s="6312">
        <v>0.140005751920253</v>
      </c>
      <c r="AG16" s="6312">
        <v>0.15553537745120499</v>
      </c>
      <c r="AH16" s="6312">
        <v>0.20436226670709101</v>
      </c>
      <c r="AI16" s="6312">
        <v>0.21711803609191099</v>
      </c>
      <c r="AJ16" s="6312">
        <v>0.166000825442809</v>
      </c>
      <c r="AK16" s="6312">
        <v>0.123377840474699</v>
      </c>
      <c r="AL16" s="6312">
        <v>0.18257445213083401</v>
      </c>
      <c r="AM16" s="6312">
        <v>0.14956637569818301</v>
      </c>
      <c r="AN16" s="6312">
        <v>0.19560119019854399</v>
      </c>
      <c r="AO16" s="6312">
        <v>0.14593151748880201</v>
      </c>
      <c r="AP16" s="6324"/>
      <c r="AQ16" s="6312">
        <v>0.17312856563515999</v>
      </c>
      <c r="AR16" s="6312">
        <v>6.2532124121232699E-2</v>
      </c>
      <c r="AS16" s="6312">
        <v>0.169252137965657</v>
      </c>
      <c r="AT16" s="6312">
        <v>0.128423998132534</v>
      </c>
      <c r="AU16" s="6312">
        <v>0.162224612230494</v>
      </c>
      <c r="AV16" s="6312">
        <v>0.157628408418337</v>
      </c>
      <c r="AW16" s="6312">
        <v>0.18999720884045301</v>
      </c>
      <c r="AX16" s="6312">
        <v>0.16839846455664201</v>
      </c>
      <c r="AY16" s="6312">
        <v>0.15090845658698701</v>
      </c>
      <c r="AZ16" s="6309">
        <v>0.168384461665436</v>
      </c>
    </row>
    <row r="17" spans="1:52" ht="17" x14ac:dyDescent="0.2">
      <c r="A17" s="6376" t="s">
        <v>290</v>
      </c>
      <c r="B17" s="6311">
        <v>0.122649997295544</v>
      </c>
      <c r="C17" s="6312">
        <v>0.125906839234118</v>
      </c>
      <c r="D17" s="6312">
        <v>0.119922126554606</v>
      </c>
      <c r="E17" s="6312">
        <v>0.120993823553079</v>
      </c>
      <c r="F17" s="6312">
        <v>0.10459781343996299</v>
      </c>
      <c r="G17" s="6312">
        <v>0.13193964293302499</v>
      </c>
      <c r="H17" s="6312">
        <v>0.114666228886365</v>
      </c>
      <c r="I17" s="6312">
        <v>0.146269734595981</v>
      </c>
      <c r="J17" s="6312">
        <v>0.110468141905437</v>
      </c>
      <c r="K17" s="6312">
        <v>0.127741192612464</v>
      </c>
      <c r="L17" s="6312">
        <v>0.119262209942456</v>
      </c>
      <c r="M17" s="6312">
        <v>0.13485493314843899</v>
      </c>
      <c r="N17" s="6312">
        <v>0.132117188118412</v>
      </c>
      <c r="O17" s="6312">
        <v>0.12434254008720701</v>
      </c>
      <c r="P17" s="6312">
        <v>9.5073723895622006E-2</v>
      </c>
      <c r="Q17" s="6312">
        <v>6.9036944926208293E-2</v>
      </c>
      <c r="R17" s="6312">
        <v>0.127401827754373</v>
      </c>
      <c r="S17" s="6312">
        <v>0.128302904656133</v>
      </c>
      <c r="T17" s="6312">
        <v>0.118240732321947</v>
      </c>
      <c r="U17" s="6312">
        <v>0.106518637169186</v>
      </c>
      <c r="V17" s="6314"/>
      <c r="W17" s="6316"/>
      <c r="X17" s="6318"/>
      <c r="Y17" s="6320"/>
      <c r="Z17" s="6312">
        <v>0.148352717396036</v>
      </c>
      <c r="AA17" s="6312">
        <v>0.100160439926157</v>
      </c>
      <c r="AB17" s="6312">
        <v>0.12818420625760699</v>
      </c>
      <c r="AC17" s="6312">
        <v>0.111570239353474</v>
      </c>
      <c r="AD17" s="6322"/>
      <c r="AE17" s="6312">
        <v>0.112876428714445</v>
      </c>
      <c r="AF17" s="6312">
        <v>0.14142653355079801</v>
      </c>
      <c r="AG17" s="6312">
        <v>0.12980872402991001</v>
      </c>
      <c r="AH17" s="6312">
        <v>0.17873384737665801</v>
      </c>
      <c r="AI17" s="6312">
        <v>0.177441472738602</v>
      </c>
      <c r="AJ17" s="6312">
        <v>0.11445046578163499</v>
      </c>
      <c r="AK17" s="6312">
        <v>2.93135509201486E-2</v>
      </c>
      <c r="AL17" s="6312">
        <v>0.12769220580761301</v>
      </c>
      <c r="AM17" s="6312">
        <v>0.12305040789911401</v>
      </c>
      <c r="AN17" s="6312">
        <v>0.12727108040999599</v>
      </c>
      <c r="AO17" s="6312">
        <v>0.10920249903561099</v>
      </c>
      <c r="AP17" s="6324"/>
      <c r="AQ17" s="6312">
        <v>0.119426209778774</v>
      </c>
      <c r="AR17" s="6312">
        <v>9.5622623876983198E-2</v>
      </c>
      <c r="AS17" s="6312">
        <v>0.17061305994296899</v>
      </c>
      <c r="AT17" s="6312">
        <v>0.11698279284356</v>
      </c>
      <c r="AU17" s="6312">
        <v>0.105235674109924</v>
      </c>
      <c r="AV17" s="6312">
        <v>0.128420659428858</v>
      </c>
      <c r="AW17" s="6312">
        <v>0.11062971200085001</v>
      </c>
      <c r="AX17" s="6312">
        <v>0.152746440318038</v>
      </c>
      <c r="AY17" s="6312">
        <v>0.155065687443352</v>
      </c>
      <c r="AZ17" s="6309">
        <v>0.10835586625338001</v>
      </c>
    </row>
    <row r="18" spans="1:52" ht="17" x14ac:dyDescent="0.2">
      <c r="A18" s="6376" t="s">
        <v>291</v>
      </c>
      <c r="B18" s="6311">
        <v>0.29118464336865402</v>
      </c>
      <c r="C18" s="6312">
        <v>0.28697886447196203</v>
      </c>
      <c r="D18" s="6312">
        <v>0.29470732620421403</v>
      </c>
      <c r="E18" s="6312">
        <v>0.32619629543232298</v>
      </c>
      <c r="F18" s="6312">
        <v>0.330085027867553</v>
      </c>
      <c r="G18" s="6312">
        <v>0.30365545876414601</v>
      </c>
      <c r="H18" s="6312">
        <v>0.26850721419682699</v>
      </c>
      <c r="I18" s="6312">
        <v>0.22653440456597199</v>
      </c>
      <c r="J18" s="6312">
        <v>0.33464190085246298</v>
      </c>
      <c r="K18" s="6312">
        <v>0.29689175768430598</v>
      </c>
      <c r="L18" s="6312">
        <v>0.26306115877599401</v>
      </c>
      <c r="M18" s="6312">
        <v>0.26113987490712598</v>
      </c>
      <c r="N18" s="6312">
        <v>0.26477859218919397</v>
      </c>
      <c r="O18" s="6312">
        <v>0.33224168552661099</v>
      </c>
      <c r="P18" s="6312">
        <v>0.33130169061624098</v>
      </c>
      <c r="Q18" s="6312">
        <v>0.35395137275434402</v>
      </c>
      <c r="R18" s="6312">
        <v>0.349063899364079</v>
      </c>
      <c r="S18" s="6312">
        <v>0.16071141069672201</v>
      </c>
      <c r="T18" s="6312">
        <v>0.27768208158543001</v>
      </c>
      <c r="U18" s="6312">
        <v>0.25153801340909299</v>
      </c>
      <c r="V18" s="6314"/>
      <c r="W18" s="6316"/>
      <c r="X18" s="6318"/>
      <c r="Y18" s="6320"/>
      <c r="Z18" s="6312">
        <v>0.40199071131965403</v>
      </c>
      <c r="AA18" s="6312">
        <v>0.28732958150530902</v>
      </c>
      <c r="AB18" s="6312">
        <v>0.18154599846658201</v>
      </c>
      <c r="AC18" s="6312">
        <v>0.21252977123646899</v>
      </c>
      <c r="AD18" s="6322"/>
      <c r="AE18" s="6312">
        <v>0.19747038199872999</v>
      </c>
      <c r="AF18" s="6312">
        <v>0.38100738863776001</v>
      </c>
      <c r="AG18" s="6312">
        <v>0.22973351798661801</v>
      </c>
      <c r="AH18" s="6312">
        <v>0.26937290538270597</v>
      </c>
      <c r="AI18" s="6312">
        <v>0.32796557771838097</v>
      </c>
      <c r="AJ18" s="6312">
        <v>0.29652659638298301</v>
      </c>
      <c r="AK18" s="6312">
        <v>0.32878972471995999</v>
      </c>
      <c r="AL18" s="6312">
        <v>0.32176653321777998</v>
      </c>
      <c r="AM18" s="6312">
        <v>0.290655224570113</v>
      </c>
      <c r="AN18" s="6312">
        <v>0.243343099788146</v>
      </c>
      <c r="AO18" s="6312">
        <v>0.25637350261083203</v>
      </c>
      <c r="AP18" s="6324"/>
      <c r="AQ18" s="6312">
        <v>0.30400548481976902</v>
      </c>
      <c r="AR18" s="6312">
        <v>0.15185665031256901</v>
      </c>
      <c r="AS18" s="6312">
        <v>0.26331701769478999</v>
      </c>
      <c r="AT18" s="6312">
        <v>0.286019724370288</v>
      </c>
      <c r="AU18" s="6312">
        <v>0.36823305568159098</v>
      </c>
      <c r="AV18" s="6312">
        <v>0.30175375719479602</v>
      </c>
      <c r="AW18" s="6312">
        <v>0.26120125488568102</v>
      </c>
      <c r="AX18" s="6312">
        <v>0.24151762939490601</v>
      </c>
      <c r="AY18" s="6312">
        <v>0.24347453241139799</v>
      </c>
      <c r="AZ18" s="6309">
        <v>0.264118904666379</v>
      </c>
    </row>
    <row r="19" spans="1:52" ht="17" x14ac:dyDescent="0.2">
      <c r="A19" s="6377" t="s">
        <v>68</v>
      </c>
      <c r="B19" s="6375">
        <v>1508</v>
      </c>
      <c r="C19" s="6325">
        <v>654</v>
      </c>
      <c r="D19" s="6326">
        <v>854</v>
      </c>
      <c r="E19" s="6327">
        <v>251</v>
      </c>
      <c r="F19" s="6328">
        <v>372</v>
      </c>
      <c r="G19" s="6329">
        <v>240</v>
      </c>
      <c r="H19" s="6330">
        <v>295</v>
      </c>
      <c r="I19" s="6331">
        <v>350</v>
      </c>
      <c r="J19" s="6332">
        <v>236</v>
      </c>
      <c r="K19" s="6333">
        <v>570</v>
      </c>
      <c r="L19" s="6334">
        <v>425</v>
      </c>
      <c r="M19" s="6335">
        <v>277</v>
      </c>
      <c r="N19" s="6336">
        <v>1038</v>
      </c>
      <c r="O19" s="6337">
        <v>231</v>
      </c>
      <c r="P19" s="6338">
        <v>147</v>
      </c>
      <c r="Q19" s="6339">
        <v>91</v>
      </c>
      <c r="R19" s="6340">
        <v>861</v>
      </c>
      <c r="S19" s="6341">
        <v>259</v>
      </c>
      <c r="T19" s="6342">
        <v>257</v>
      </c>
      <c r="U19" s="6343">
        <v>90</v>
      </c>
      <c r="V19" s="6344">
        <v>18</v>
      </c>
      <c r="W19" s="6345">
        <v>9</v>
      </c>
      <c r="X19" s="6346">
        <v>6</v>
      </c>
      <c r="Y19" s="6347">
        <v>8</v>
      </c>
      <c r="Z19" s="6348">
        <v>470</v>
      </c>
      <c r="AA19" s="6349">
        <v>507</v>
      </c>
      <c r="AB19" s="6350">
        <v>420</v>
      </c>
      <c r="AC19" s="6351">
        <v>51</v>
      </c>
      <c r="AD19" s="6352">
        <v>19</v>
      </c>
      <c r="AE19" s="6353">
        <v>41</v>
      </c>
      <c r="AF19" s="6354">
        <v>111</v>
      </c>
      <c r="AG19" s="6355">
        <v>167</v>
      </c>
      <c r="AH19" s="6356">
        <v>79</v>
      </c>
      <c r="AI19" s="6357">
        <v>79</v>
      </c>
      <c r="AJ19" s="6358">
        <v>1063</v>
      </c>
      <c r="AK19" s="6359">
        <v>42</v>
      </c>
      <c r="AL19" s="6360">
        <v>500</v>
      </c>
      <c r="AM19" s="6361">
        <v>608</v>
      </c>
      <c r="AN19" s="6362">
        <v>188</v>
      </c>
      <c r="AO19" s="6363">
        <v>202</v>
      </c>
      <c r="AP19" s="6364">
        <v>10</v>
      </c>
      <c r="AQ19" s="6365">
        <v>1190</v>
      </c>
      <c r="AR19" s="6366">
        <v>61</v>
      </c>
      <c r="AS19" s="6367">
        <v>141</v>
      </c>
      <c r="AT19" s="6368">
        <v>112</v>
      </c>
      <c r="AU19" s="6369">
        <v>291</v>
      </c>
      <c r="AV19" s="6370">
        <v>407</v>
      </c>
      <c r="AW19" s="6371">
        <v>335</v>
      </c>
      <c r="AX19" s="6372">
        <v>202</v>
      </c>
      <c r="AY19" s="6373">
        <v>118</v>
      </c>
      <c r="AZ19" s="6374">
        <v>155</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Z19"/>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297</v>
      </c>
    </row>
    <row r="8" spans="1:52" ht="68" x14ac:dyDescent="0.2">
      <c r="A8" s="99" t="s">
        <v>296</v>
      </c>
    </row>
    <row r="9" spans="1:52" ht="17" x14ac:dyDescent="0.2">
      <c r="A9" s="6489" t="s">
        <v>282</v>
      </c>
      <c r="B9" s="6423">
        <v>0.57483034927395504</v>
      </c>
      <c r="C9" s="6378">
        <v>0.56091643085969201</v>
      </c>
      <c r="D9" s="6379">
        <v>0.58650160128516804</v>
      </c>
      <c r="E9" s="6380">
        <v>0.61831977599821197</v>
      </c>
      <c r="F9" s="6381">
        <v>0.55829960337740703</v>
      </c>
      <c r="G9" s="6382">
        <v>0.54864580911870597</v>
      </c>
      <c r="H9" s="6383">
        <v>0.55659896674712905</v>
      </c>
      <c r="I9" s="6384">
        <v>0.59883198186512798</v>
      </c>
      <c r="J9" s="6385">
        <v>0.54400260254671495</v>
      </c>
      <c r="K9" s="6386">
        <v>0.56711867491809298</v>
      </c>
      <c r="L9" s="6387">
        <v>0.59234164987431703</v>
      </c>
      <c r="M9" s="6388">
        <v>0.60755989945981703</v>
      </c>
      <c r="N9" s="6389">
        <v>0.60224385398170399</v>
      </c>
      <c r="O9" s="6390">
        <v>0.50313947684983795</v>
      </c>
      <c r="P9" s="6391">
        <v>0.56033923363139004</v>
      </c>
      <c r="Q9" s="6392">
        <v>0.56068261395988095</v>
      </c>
      <c r="R9" s="6393">
        <v>0.59330511231307004</v>
      </c>
      <c r="S9" s="6394">
        <v>0.44934034301708697</v>
      </c>
      <c r="T9" s="6395">
        <v>0.65500614355652298</v>
      </c>
      <c r="U9" s="6396">
        <v>0.57831643365796004</v>
      </c>
      <c r="V9" s="6426"/>
      <c r="W9" s="6428"/>
      <c r="X9" s="6430"/>
      <c r="Y9" s="6432"/>
      <c r="Z9" s="6397">
        <v>0.713981045893606</v>
      </c>
      <c r="AA9" s="6398">
        <v>0.57016196941908504</v>
      </c>
      <c r="AB9" s="6399">
        <v>0.50594495958060903</v>
      </c>
      <c r="AC9" s="6400">
        <v>0.40146302555806901</v>
      </c>
      <c r="AD9" s="6434"/>
      <c r="AE9" s="6401">
        <v>0.23328249673041099</v>
      </c>
      <c r="AF9" s="6402">
        <v>0.56391822337332798</v>
      </c>
      <c r="AG9" s="6403">
        <v>0.58908014766296102</v>
      </c>
      <c r="AH9" s="6404">
        <v>0.57634035021591501</v>
      </c>
      <c r="AI9" s="6405">
        <v>0.68166288756195803</v>
      </c>
      <c r="AJ9" s="6406">
        <v>0.58187976185420298</v>
      </c>
      <c r="AK9" s="6407">
        <v>0.39708160006166299</v>
      </c>
      <c r="AL9" s="6408">
        <v>0.57332072009523805</v>
      </c>
      <c r="AM9" s="6409">
        <v>0.57571002562281703</v>
      </c>
      <c r="AN9" s="6410">
        <v>0.56981440912482195</v>
      </c>
      <c r="AO9" s="6411">
        <v>0.59296042228365398</v>
      </c>
      <c r="AP9" s="6436"/>
      <c r="AQ9" s="6412">
        <v>0.59174880630623305</v>
      </c>
      <c r="AR9" s="6413">
        <v>0.38363315846483897</v>
      </c>
      <c r="AS9" s="6414">
        <v>0.498410654088497</v>
      </c>
      <c r="AT9" s="6415">
        <v>0.63307259180842401</v>
      </c>
      <c r="AU9" s="6416">
        <v>0.55556482782174399</v>
      </c>
      <c r="AV9" s="6417">
        <v>0.59633796355753499</v>
      </c>
      <c r="AW9" s="6418">
        <v>0.55357777021251597</v>
      </c>
      <c r="AX9" s="6419">
        <v>0.55173594637696899</v>
      </c>
      <c r="AY9" s="6420">
        <v>0.601092260697346</v>
      </c>
      <c r="AZ9" s="6421">
        <v>0.613919881800018</v>
      </c>
    </row>
    <row r="10" spans="1:52" ht="17" x14ac:dyDescent="0.2">
      <c r="A10" s="6489" t="s">
        <v>283</v>
      </c>
      <c r="B10" s="6424">
        <v>0.102757891515567</v>
      </c>
      <c r="C10" s="6425">
        <v>0.114432518952611</v>
      </c>
      <c r="D10" s="6425">
        <v>9.2964998176829905E-2</v>
      </c>
      <c r="E10" s="6425">
        <v>0.103897271496874</v>
      </c>
      <c r="F10" s="6425">
        <v>8.4050688734014695E-2</v>
      </c>
      <c r="G10" s="6425">
        <v>0.111356067989328</v>
      </c>
      <c r="H10" s="6425">
        <v>0.13646370480380501</v>
      </c>
      <c r="I10" s="6425">
        <v>8.7940738095968599E-2</v>
      </c>
      <c r="J10" s="6425">
        <v>0.10849916142603699</v>
      </c>
      <c r="K10" s="6425">
        <v>9.2077325461768597E-2</v>
      </c>
      <c r="L10" s="6425">
        <v>9.8673577497559103E-2</v>
      </c>
      <c r="M10" s="6425">
        <v>0.121837942076442</v>
      </c>
      <c r="N10" s="6425">
        <v>0.11319497194176199</v>
      </c>
      <c r="O10" s="6425">
        <v>9.2875150367280099E-2</v>
      </c>
      <c r="P10" s="6425">
        <v>8.4179303902980701E-2</v>
      </c>
      <c r="Q10" s="6425">
        <v>6.2179172529642099E-2</v>
      </c>
      <c r="R10" s="6425">
        <v>0.106895713588004</v>
      </c>
      <c r="S10" s="6425">
        <v>0.131374393298088</v>
      </c>
      <c r="T10" s="6425">
        <v>6.96294763921433E-2</v>
      </c>
      <c r="U10" s="6425">
        <v>8.2821590444545207E-2</v>
      </c>
      <c r="V10" s="6427"/>
      <c r="W10" s="6429"/>
      <c r="X10" s="6431"/>
      <c r="Y10" s="6433"/>
      <c r="Z10" s="6425">
        <v>8.1999197532967194E-2</v>
      </c>
      <c r="AA10" s="6425">
        <v>0.136238337638032</v>
      </c>
      <c r="AB10" s="6425">
        <v>0.101090627274857</v>
      </c>
      <c r="AC10" s="6425">
        <v>0.11647086902331</v>
      </c>
      <c r="AD10" s="6435"/>
      <c r="AE10" s="6425">
        <v>8.3177486484989696E-3</v>
      </c>
      <c r="AF10" s="6425">
        <v>0.104472906292674</v>
      </c>
      <c r="AG10" s="6425">
        <v>0.13176644820487801</v>
      </c>
      <c r="AH10" s="6425">
        <v>0.13192777172324699</v>
      </c>
      <c r="AI10" s="6425">
        <v>8.8203692725172506E-2</v>
      </c>
      <c r="AJ10" s="6425">
        <v>9.7150604621387499E-2</v>
      </c>
      <c r="AK10" s="6425">
        <v>8.6244065526701802E-2</v>
      </c>
      <c r="AL10" s="6425">
        <v>8.3312959759942906E-2</v>
      </c>
      <c r="AM10" s="6425">
        <v>0.116461100728316</v>
      </c>
      <c r="AN10" s="6425">
        <v>0.11469405955881</v>
      </c>
      <c r="AO10" s="6425">
        <v>9.0906505414542704E-2</v>
      </c>
      <c r="AP10" s="6437"/>
      <c r="AQ10" s="6425">
        <v>9.9053869005794395E-2</v>
      </c>
      <c r="AR10" s="6425">
        <v>8.3728734362721102E-2</v>
      </c>
      <c r="AS10" s="6425">
        <v>0.13903867048304799</v>
      </c>
      <c r="AT10" s="6425">
        <v>0.120463476609835</v>
      </c>
      <c r="AU10" s="6425">
        <v>8.2761466316174995E-2</v>
      </c>
      <c r="AV10" s="6425">
        <v>9.0054754146038696E-2</v>
      </c>
      <c r="AW10" s="6425">
        <v>0.12480284056537</v>
      </c>
      <c r="AX10" s="6425">
        <v>0.13311442493414799</v>
      </c>
      <c r="AY10" s="6425">
        <v>0.12195520346285001</v>
      </c>
      <c r="AZ10" s="6422">
        <v>7.9179910135984202E-2</v>
      </c>
    </row>
    <row r="11" spans="1:52" ht="17" x14ac:dyDescent="0.2">
      <c r="A11" s="6489" t="s">
        <v>284</v>
      </c>
      <c r="B11" s="6424">
        <v>8.3341703340761797E-2</v>
      </c>
      <c r="C11" s="6425">
        <v>8.3416306037780996E-2</v>
      </c>
      <c r="D11" s="6425">
        <v>8.3279125219221706E-2</v>
      </c>
      <c r="E11" s="6425">
        <v>6.3069754331854105E-2</v>
      </c>
      <c r="F11" s="6425">
        <v>8.30873225174798E-2</v>
      </c>
      <c r="G11" s="6425">
        <v>9.8403230526687202E-2</v>
      </c>
      <c r="H11" s="6425">
        <v>8.9635341578120406E-2</v>
      </c>
      <c r="I11" s="6425">
        <v>8.1724077333549E-2</v>
      </c>
      <c r="J11" s="6425">
        <v>4.0539500900120699E-2</v>
      </c>
      <c r="K11" s="6425">
        <v>7.8634597426441494E-2</v>
      </c>
      <c r="L11" s="6425">
        <v>0.117818154434219</v>
      </c>
      <c r="M11" s="6425">
        <v>0.101634540109959</v>
      </c>
      <c r="N11" s="6425">
        <v>9.5372797941813303E-2</v>
      </c>
      <c r="O11" s="6425">
        <v>4.3832702004043898E-2</v>
      </c>
      <c r="P11" s="6425">
        <v>9.2929230445661704E-2</v>
      </c>
      <c r="Q11" s="6425">
        <v>7.7607251546189304E-2</v>
      </c>
      <c r="R11" s="6425">
        <v>7.5259369749277397E-2</v>
      </c>
      <c r="S11" s="6425">
        <v>0.11284030780206</v>
      </c>
      <c r="T11" s="6425">
        <v>7.4197729928754799E-2</v>
      </c>
      <c r="U11" s="6425">
        <v>8.1969459169545206E-2</v>
      </c>
      <c r="V11" s="6427"/>
      <c r="W11" s="6429"/>
      <c r="X11" s="6431"/>
      <c r="Y11" s="6433"/>
      <c r="Z11" s="6425">
        <v>4.6004710208062002E-2</v>
      </c>
      <c r="AA11" s="6425">
        <v>0.106369488987857</v>
      </c>
      <c r="AB11" s="6425">
        <v>8.6093279673682799E-2</v>
      </c>
      <c r="AC11" s="6425">
        <v>0.156059459382274</v>
      </c>
      <c r="AD11" s="6435"/>
      <c r="AE11" s="6425">
        <v>0.12497284217790799</v>
      </c>
      <c r="AF11" s="6425">
        <v>3.5425056444243201E-2</v>
      </c>
      <c r="AG11" s="6425">
        <v>4.6483293359383497E-2</v>
      </c>
      <c r="AH11" s="6425">
        <v>7.6838824747280293E-2</v>
      </c>
      <c r="AI11" s="6425">
        <v>5.4398327822563403E-2</v>
      </c>
      <c r="AJ11" s="6425">
        <v>9.4170288989774004E-2</v>
      </c>
      <c r="AK11" s="6425">
        <v>4.1273343465997397E-2</v>
      </c>
      <c r="AL11" s="6425">
        <v>6.3067267772631705E-2</v>
      </c>
      <c r="AM11" s="6425">
        <v>9.9136696822596404E-2</v>
      </c>
      <c r="AN11" s="6425">
        <v>8.3336122577002E-2</v>
      </c>
      <c r="AO11" s="6425">
        <v>8.4753028389764298E-2</v>
      </c>
      <c r="AP11" s="6437"/>
      <c r="AQ11" s="6425">
        <v>8.3382655245552897E-2</v>
      </c>
      <c r="AR11" s="6425">
        <v>0.11036821499621199</v>
      </c>
      <c r="AS11" s="6425">
        <v>7.2522401030896994E-2</v>
      </c>
      <c r="AT11" s="6425">
        <v>8.3560199771324603E-2</v>
      </c>
      <c r="AU11" s="6425">
        <v>4.1940005347006801E-2</v>
      </c>
      <c r="AV11" s="6425">
        <v>8.5683967084547896E-2</v>
      </c>
      <c r="AW11" s="6425">
        <v>7.7385078092280402E-2</v>
      </c>
      <c r="AX11" s="6425">
        <v>0.118871002189257</v>
      </c>
      <c r="AY11" s="6425">
        <v>0.13411086481587201</v>
      </c>
      <c r="AZ11" s="6422">
        <v>9.5270967516960903E-2</v>
      </c>
    </row>
    <row r="12" spans="1:52" ht="17" x14ac:dyDescent="0.2">
      <c r="A12" s="6489" t="s">
        <v>285</v>
      </c>
      <c r="B12" s="6424">
        <v>4.1976276938154401E-2</v>
      </c>
      <c r="C12" s="6425">
        <v>4.33899831287222E-2</v>
      </c>
      <c r="D12" s="6425">
        <v>4.0790434048417798E-2</v>
      </c>
      <c r="E12" s="6425">
        <v>4.3130630721841999E-2</v>
      </c>
      <c r="F12" s="6425">
        <v>2.8264099967075799E-2</v>
      </c>
      <c r="G12" s="6425">
        <v>2.6135363250105601E-2</v>
      </c>
      <c r="H12" s="6425">
        <v>4.5195677519751801E-2</v>
      </c>
      <c r="I12" s="6425">
        <v>6.7518551888103795E-2</v>
      </c>
      <c r="J12" s="6425">
        <v>4.46752201943557E-2</v>
      </c>
      <c r="K12" s="6425">
        <v>3.0734516705971701E-2</v>
      </c>
      <c r="L12" s="6425">
        <v>4.3637690342148497E-2</v>
      </c>
      <c r="M12" s="6425">
        <v>5.7844608276703603E-2</v>
      </c>
      <c r="N12" s="6425">
        <v>5.40266592716118E-2</v>
      </c>
      <c r="O12" s="6425">
        <v>7.6025056947608199E-3</v>
      </c>
      <c r="P12" s="6425">
        <v>2.2354531311375499E-2</v>
      </c>
      <c r="Q12" s="6425">
        <v>6.9862670026287904E-2</v>
      </c>
      <c r="R12" s="6425">
        <v>3.4017734457861201E-2</v>
      </c>
      <c r="S12" s="6425">
        <v>6.0282447239936997E-2</v>
      </c>
      <c r="T12" s="6425">
        <v>4.9806183929657299E-2</v>
      </c>
      <c r="U12" s="6425">
        <v>4.1120625029935999E-2</v>
      </c>
      <c r="V12" s="6427"/>
      <c r="W12" s="6429"/>
      <c r="X12" s="6431"/>
      <c r="Y12" s="6433"/>
      <c r="Z12" s="6425">
        <v>3.0102929742470599E-2</v>
      </c>
      <c r="AA12" s="6425">
        <v>4.4111371205450001E-2</v>
      </c>
      <c r="AB12" s="6425">
        <v>4.79420505581215E-2</v>
      </c>
      <c r="AC12" s="6425">
        <v>1.6988394935304199E-2</v>
      </c>
      <c r="AD12" s="6435"/>
      <c r="AE12" s="6425">
        <v>6.13234272958477E-2</v>
      </c>
      <c r="AF12" s="6425">
        <v>2.0273812223954898E-2</v>
      </c>
      <c r="AG12" s="6425">
        <v>5.0762018060473299E-2</v>
      </c>
      <c r="AH12" s="6425">
        <v>1.5803691169762699E-2</v>
      </c>
      <c r="AI12" s="6425">
        <v>2.2229692150667099E-2</v>
      </c>
      <c r="AJ12" s="6425">
        <v>4.54482276677644E-2</v>
      </c>
      <c r="AK12" s="6425">
        <v>2.1281003181913401E-2</v>
      </c>
      <c r="AL12" s="6425">
        <v>3.85910333717231E-2</v>
      </c>
      <c r="AM12" s="6425">
        <v>3.3426677905567699E-2</v>
      </c>
      <c r="AN12" s="6425">
        <v>6.6680558899648801E-2</v>
      </c>
      <c r="AO12" s="6425">
        <v>4.8620742078303303E-2</v>
      </c>
      <c r="AP12" s="6437"/>
      <c r="AQ12" s="6425">
        <v>3.5726739720834198E-2</v>
      </c>
      <c r="AR12" s="6425">
        <v>7.2969012169997696E-2</v>
      </c>
      <c r="AS12" s="6425">
        <v>6.2121437039112298E-2</v>
      </c>
      <c r="AT12" s="6425">
        <v>6.5663151290053498E-2</v>
      </c>
      <c r="AU12" s="6425">
        <v>2.7174539593349301E-2</v>
      </c>
      <c r="AV12" s="6425">
        <v>3.85210433920486E-2</v>
      </c>
      <c r="AW12" s="6425">
        <v>6.1479761155427803E-2</v>
      </c>
      <c r="AX12" s="6425">
        <v>3.7523962051489397E-2</v>
      </c>
      <c r="AY12" s="6425">
        <v>3.5229491038828303E-2</v>
      </c>
      <c r="AZ12" s="6422">
        <v>5.1133890667599997E-2</v>
      </c>
    </row>
    <row r="13" spans="1:52" ht="17" x14ac:dyDescent="0.2">
      <c r="A13" s="6489" t="s">
        <v>286</v>
      </c>
      <c r="B13" s="6424">
        <v>6.8346335701234398E-2</v>
      </c>
      <c r="C13" s="6425">
        <v>7.5153821234122994E-2</v>
      </c>
      <c r="D13" s="6425">
        <v>6.2636090977103501E-2</v>
      </c>
      <c r="E13" s="6425">
        <v>6.8593663056147003E-2</v>
      </c>
      <c r="F13" s="6425">
        <v>7.5184756110883599E-2</v>
      </c>
      <c r="G13" s="6425">
        <v>6.3421302641692906E-2</v>
      </c>
      <c r="H13" s="6425">
        <v>5.9948799307211698E-2</v>
      </c>
      <c r="I13" s="6425">
        <v>7.1121847232798699E-2</v>
      </c>
      <c r="J13" s="6425">
        <v>5.8721883593184997E-2</v>
      </c>
      <c r="K13" s="6425">
        <v>0.10155802377297</v>
      </c>
      <c r="L13" s="6425">
        <v>5.1977688680225197E-2</v>
      </c>
      <c r="M13" s="6425">
        <v>4.1063809247242303E-2</v>
      </c>
      <c r="N13" s="6425">
        <v>5.9853230899959899E-2</v>
      </c>
      <c r="O13" s="6425">
        <v>9.5960239051982296E-2</v>
      </c>
      <c r="P13" s="6425">
        <v>5.0527500873755501E-2</v>
      </c>
      <c r="Q13" s="6425">
        <v>9.3372383476771695E-2</v>
      </c>
      <c r="R13" s="6425">
        <v>5.8529838683223603E-2</v>
      </c>
      <c r="S13" s="6425">
        <v>8.7081461825016901E-2</v>
      </c>
      <c r="T13" s="6425">
        <v>7.0331835467798698E-2</v>
      </c>
      <c r="U13" s="6425">
        <v>9.1662591659806905E-2</v>
      </c>
      <c r="V13" s="6427"/>
      <c r="W13" s="6429"/>
      <c r="X13" s="6431"/>
      <c r="Y13" s="6433"/>
      <c r="Z13" s="6425">
        <v>3.5624067848175303E-2</v>
      </c>
      <c r="AA13" s="6425">
        <v>5.4931001432759301E-2</v>
      </c>
      <c r="AB13" s="6425">
        <v>9.7564962812856093E-2</v>
      </c>
      <c r="AC13" s="6425">
        <v>0.14196366099094901</v>
      </c>
      <c r="AD13" s="6435"/>
      <c r="AE13" s="6425">
        <v>0.22528212184596499</v>
      </c>
      <c r="AF13" s="6425">
        <v>5.1393201092086699E-2</v>
      </c>
      <c r="AG13" s="6425">
        <v>7.4969364663369106E-2</v>
      </c>
      <c r="AH13" s="6425">
        <v>1.77648128876834E-2</v>
      </c>
      <c r="AI13" s="6425">
        <v>2.2542614244067002E-2</v>
      </c>
      <c r="AJ13" s="6425">
        <v>7.0375105553419803E-2</v>
      </c>
      <c r="AK13" s="6425">
        <v>0.162460647607302</v>
      </c>
      <c r="AL13" s="6425">
        <v>7.9227091897046506E-2</v>
      </c>
      <c r="AM13" s="6425">
        <v>5.4552928451251301E-2</v>
      </c>
      <c r="AN13" s="6425">
        <v>7.4194781343091001E-2</v>
      </c>
      <c r="AO13" s="6425">
        <v>7.8954281217002598E-2</v>
      </c>
      <c r="AP13" s="6437"/>
      <c r="AQ13" s="6425">
        <v>6.5948516747662403E-2</v>
      </c>
      <c r="AR13" s="6425">
        <v>0.154055603933479</v>
      </c>
      <c r="AS13" s="6425">
        <v>6.6567842176313202E-2</v>
      </c>
      <c r="AT13" s="6425">
        <v>3.0909839733915801E-2</v>
      </c>
      <c r="AU13" s="6425">
        <v>5.8844891985825799E-2</v>
      </c>
      <c r="AV13" s="6425">
        <v>9.6394431737715794E-2</v>
      </c>
      <c r="AW13" s="6425">
        <v>6.5575105498666394E-2</v>
      </c>
      <c r="AX13" s="6425">
        <v>4.1906633610424501E-2</v>
      </c>
      <c r="AY13" s="6425">
        <v>5.0801130255461499E-2</v>
      </c>
      <c r="AZ13" s="6422">
        <v>6.7172641457042104E-2</v>
      </c>
    </row>
    <row r="14" spans="1:52" ht="17" x14ac:dyDescent="0.2">
      <c r="A14" s="6489" t="s">
        <v>287</v>
      </c>
      <c r="B14" s="6424">
        <v>3.9410122043646599E-2</v>
      </c>
      <c r="C14" s="6425">
        <v>3.6349737061192898E-2</v>
      </c>
      <c r="D14" s="6425">
        <v>4.1977229548383399E-2</v>
      </c>
      <c r="E14" s="6425">
        <v>1.9966257179258901E-2</v>
      </c>
      <c r="F14" s="6425">
        <v>5.4533409043135798E-2</v>
      </c>
      <c r="G14" s="6425">
        <v>3.8667237455354303E-2</v>
      </c>
      <c r="H14" s="6425">
        <v>3.9207899220268502E-2</v>
      </c>
      <c r="I14" s="6425">
        <v>3.6389997678592599E-2</v>
      </c>
      <c r="J14" s="6425">
        <v>6.1581607644101699E-2</v>
      </c>
      <c r="K14" s="6425">
        <v>3.8552729459806E-2</v>
      </c>
      <c r="L14" s="6425">
        <v>2.9527702183351701E-2</v>
      </c>
      <c r="M14" s="6425">
        <v>2.44397378388551E-2</v>
      </c>
      <c r="N14" s="6425">
        <v>2.9865549047337601E-2</v>
      </c>
      <c r="O14" s="6425">
        <v>7.4535141153285106E-2</v>
      </c>
      <c r="P14" s="6425">
        <v>3.21838938255644E-2</v>
      </c>
      <c r="Q14" s="6425">
        <v>3.0851794888576201E-2</v>
      </c>
      <c r="R14" s="6425">
        <v>3.7550297594098399E-2</v>
      </c>
      <c r="S14" s="6425">
        <v>5.0918279174135703E-2</v>
      </c>
      <c r="T14" s="6425">
        <v>2.99582838748533E-2</v>
      </c>
      <c r="U14" s="6425">
        <v>4.1496008349772601E-2</v>
      </c>
      <c r="V14" s="6427"/>
      <c r="W14" s="6429"/>
      <c r="X14" s="6431"/>
      <c r="Y14" s="6433"/>
      <c r="Z14" s="6425">
        <v>1.51754805308434E-2</v>
      </c>
      <c r="AA14" s="6425">
        <v>2.0516888843678398E-2</v>
      </c>
      <c r="AB14" s="6425">
        <v>7.05023443107093E-2</v>
      </c>
      <c r="AC14" s="6425">
        <v>4.45557783593796E-2</v>
      </c>
      <c r="AD14" s="6435"/>
      <c r="AE14" s="6425">
        <v>0.175667443415879</v>
      </c>
      <c r="AF14" s="6425">
        <v>1.78306399774882E-2</v>
      </c>
      <c r="AG14" s="6425">
        <v>3.3107886219273602E-2</v>
      </c>
      <c r="AH14" s="6425">
        <v>9.3135527713818306E-2</v>
      </c>
      <c r="AI14" s="6425">
        <v>1.16037868462709E-2</v>
      </c>
      <c r="AJ14" s="6425">
        <v>3.6152356536976397E-2</v>
      </c>
      <c r="AK14" s="6425">
        <v>0.12885906363586</v>
      </c>
      <c r="AL14" s="6425">
        <v>4.4689037167101202E-2</v>
      </c>
      <c r="AM14" s="6425">
        <v>3.07074807761816E-2</v>
      </c>
      <c r="AN14" s="6425">
        <v>4.4637256161619197E-2</v>
      </c>
      <c r="AO14" s="6425">
        <v>4.8767598168642498E-2</v>
      </c>
      <c r="AP14" s="6437"/>
      <c r="AQ14" s="6425">
        <v>3.6942166721680603E-2</v>
      </c>
      <c r="AR14" s="6425">
        <v>0.110492817648267</v>
      </c>
      <c r="AS14" s="6425">
        <v>3.1393850440493802E-2</v>
      </c>
      <c r="AT14" s="6425">
        <v>1.31555275369516E-2</v>
      </c>
      <c r="AU14" s="6425">
        <v>5.3963661988808399E-2</v>
      </c>
      <c r="AV14" s="6425">
        <v>2.3416304912181999E-2</v>
      </c>
      <c r="AW14" s="6425">
        <v>4.3953695698495499E-2</v>
      </c>
      <c r="AX14" s="6425">
        <v>4.9367672055194399E-2</v>
      </c>
      <c r="AY14" s="6425">
        <v>1.0401510558194599E-2</v>
      </c>
      <c r="AZ14" s="6422">
        <v>4.9482681352118897E-2</v>
      </c>
    </row>
    <row r="15" spans="1:52" ht="17" x14ac:dyDescent="0.2">
      <c r="A15" s="6489" t="s">
        <v>288</v>
      </c>
      <c r="B15" s="6424">
        <v>2.15099369809616E-2</v>
      </c>
      <c r="C15" s="6425">
        <v>1.26882924014226E-2</v>
      </c>
      <c r="D15" s="6425">
        <v>2.8909695551891001E-2</v>
      </c>
      <c r="E15" s="6425">
        <v>3.0803890710842802E-2</v>
      </c>
      <c r="F15" s="6425">
        <v>2.7175164639939402E-2</v>
      </c>
      <c r="G15" s="6425">
        <v>3.1413838563164903E-2</v>
      </c>
      <c r="H15" s="6425">
        <v>9.1345593644660602E-3</v>
      </c>
      <c r="I15" s="6425">
        <v>1.0780442282343299E-2</v>
      </c>
      <c r="J15" s="6425">
        <v>2.33086193973258E-2</v>
      </c>
      <c r="K15" s="6425">
        <v>2.4031156518573599E-2</v>
      </c>
      <c r="L15" s="6425">
        <v>2.1806510584373801E-2</v>
      </c>
      <c r="M15" s="6425">
        <v>1.3524303920262E-2</v>
      </c>
      <c r="N15" s="6425">
        <v>1.74927437966227E-2</v>
      </c>
      <c r="O15" s="6425">
        <v>1.16726600291777E-2</v>
      </c>
      <c r="P15" s="6425">
        <v>5.8833899856796899E-2</v>
      </c>
      <c r="Q15" s="6425">
        <v>3.0694721685919E-2</v>
      </c>
      <c r="R15" s="6425">
        <v>1.8401447695969301E-2</v>
      </c>
      <c r="S15" s="6425">
        <v>3.2889699718052598E-2</v>
      </c>
      <c r="T15" s="6425">
        <v>1.52929930089413E-2</v>
      </c>
      <c r="U15" s="6425">
        <v>3.6769742990524101E-2</v>
      </c>
      <c r="V15" s="6427"/>
      <c r="W15" s="6429"/>
      <c r="X15" s="6431"/>
      <c r="Y15" s="6433"/>
      <c r="Z15" s="6425">
        <v>1.35816134795365E-2</v>
      </c>
      <c r="AA15" s="6425">
        <v>1.39847021190833E-2</v>
      </c>
      <c r="AB15" s="6425">
        <v>3.1093146937305999E-2</v>
      </c>
      <c r="AC15" s="6425">
        <v>5.2278888737028698E-2</v>
      </c>
      <c r="AD15" s="6435"/>
      <c r="AE15" s="6425">
        <v>5.1693583085895403E-2</v>
      </c>
      <c r="AF15" s="6425">
        <v>5.66145876958608E-2</v>
      </c>
      <c r="AG15" s="6425">
        <v>1.48576590897184E-2</v>
      </c>
      <c r="AH15" s="6425">
        <v>1.97696364823267E-2</v>
      </c>
      <c r="AI15" s="6425">
        <v>0</v>
      </c>
      <c r="AJ15" s="6425">
        <v>1.9928522432296401E-2</v>
      </c>
      <c r="AK15" s="6425">
        <v>2.4566491392454499E-2</v>
      </c>
      <c r="AL15" s="6425">
        <v>2.0884845521419601E-2</v>
      </c>
      <c r="AM15" s="6425">
        <v>2.6145700684459799E-2</v>
      </c>
      <c r="AN15" s="6425">
        <v>1.3054740076680799E-2</v>
      </c>
      <c r="AO15" s="6425">
        <v>1.8035892869516301E-2</v>
      </c>
      <c r="AP15" s="6437"/>
      <c r="AQ15" s="6425">
        <v>1.7751067869783602E-2</v>
      </c>
      <c r="AR15" s="6425">
        <v>3.4921309177410098E-2</v>
      </c>
      <c r="AS15" s="6425">
        <v>4.5292699602123399E-2</v>
      </c>
      <c r="AT15" s="6425">
        <v>2.6708040364631699E-2</v>
      </c>
      <c r="AU15" s="6425">
        <v>2.75015415142538E-2</v>
      </c>
      <c r="AV15" s="6425">
        <v>1.69694377218437E-2</v>
      </c>
      <c r="AW15" s="6425">
        <v>2.05208070556137E-2</v>
      </c>
      <c r="AX15" s="6425">
        <v>2.8381877543978699E-2</v>
      </c>
      <c r="AY15" s="6425">
        <v>1.2082867645949199E-2</v>
      </c>
      <c r="AZ15" s="6422">
        <v>2.1130571459198898E-2</v>
      </c>
    </row>
    <row r="16" spans="1:52" ht="17" x14ac:dyDescent="0.2">
      <c r="A16" s="6489" t="s">
        <v>289</v>
      </c>
      <c r="B16" s="6424">
        <v>1.6391729854429399E-2</v>
      </c>
      <c r="C16" s="6425">
        <v>1.8563921010372401E-2</v>
      </c>
      <c r="D16" s="6425">
        <v>1.4569655752604001E-2</v>
      </c>
      <c r="E16" s="6425">
        <v>1.24125954838401E-2</v>
      </c>
      <c r="F16" s="6425">
        <v>2.3715986781088601E-2</v>
      </c>
      <c r="G16" s="6425">
        <v>1.9974963972594201E-2</v>
      </c>
      <c r="H16" s="6425">
        <v>1.0685886576607E-2</v>
      </c>
      <c r="I16" s="6425">
        <v>1.27234199630496E-2</v>
      </c>
      <c r="J16" s="6425">
        <v>1.42810354794819E-2</v>
      </c>
      <c r="K16" s="6425">
        <v>1.68974850034029E-2</v>
      </c>
      <c r="L16" s="6425">
        <v>2.16771921806511E-2</v>
      </c>
      <c r="M16" s="6425">
        <v>1.04397792681016E-2</v>
      </c>
      <c r="N16" s="6425">
        <v>9.6436190164061603E-3</v>
      </c>
      <c r="O16" s="6425">
        <v>2.9075913081313499E-2</v>
      </c>
      <c r="P16" s="6425">
        <v>3.4571643309816699E-2</v>
      </c>
      <c r="Q16" s="6425">
        <v>1.06482541967996E-2</v>
      </c>
      <c r="R16" s="6425">
        <v>1.5295776277759399E-2</v>
      </c>
      <c r="S16" s="6425">
        <v>2.6435883279980699E-2</v>
      </c>
      <c r="T16" s="6425">
        <v>4.3663878640359602E-3</v>
      </c>
      <c r="U16" s="6425">
        <v>2.5254274858562901E-2</v>
      </c>
      <c r="V16" s="6427"/>
      <c r="W16" s="6429"/>
      <c r="X16" s="6431"/>
      <c r="Y16" s="6433"/>
      <c r="Z16" s="6425">
        <v>2.0839187820034698E-2</v>
      </c>
      <c r="AA16" s="6425">
        <v>8.4623288227798493E-3</v>
      </c>
      <c r="AB16" s="6425">
        <v>1.6946709372073099E-2</v>
      </c>
      <c r="AC16" s="6425">
        <v>1.8624405110389899E-2</v>
      </c>
      <c r="AD16" s="6435"/>
      <c r="AE16" s="6425">
        <v>3.1924818628348901E-2</v>
      </c>
      <c r="AF16" s="6425">
        <v>2.4057152913784099E-2</v>
      </c>
      <c r="AG16" s="6425">
        <v>2.1950745789957201E-2</v>
      </c>
      <c r="AH16" s="6425">
        <v>3.83402027220806E-2</v>
      </c>
      <c r="AI16" s="6425">
        <v>4.0435401756519697E-2</v>
      </c>
      <c r="AJ16" s="6425">
        <v>1.1561098538771099E-2</v>
      </c>
      <c r="AK16" s="6425">
        <v>3.6101830864801197E-2</v>
      </c>
      <c r="AL16" s="6425">
        <v>2.7711925403444301E-2</v>
      </c>
      <c r="AM16" s="6425">
        <v>1.3839070470457999E-2</v>
      </c>
      <c r="AN16" s="6425">
        <v>1.0395421177593501E-2</v>
      </c>
      <c r="AO16" s="6425">
        <v>0</v>
      </c>
      <c r="AP16" s="6437"/>
      <c r="AQ16" s="6425">
        <v>1.6835167313216701E-2</v>
      </c>
      <c r="AR16" s="6425">
        <v>0</v>
      </c>
      <c r="AS16" s="6425">
        <v>2.05064302126957E-2</v>
      </c>
      <c r="AT16" s="6425">
        <v>1.7987745495257699E-2</v>
      </c>
      <c r="AU16" s="6425">
        <v>2.5829133769438899E-2</v>
      </c>
      <c r="AV16" s="6425">
        <v>1.7667794197969398E-2</v>
      </c>
      <c r="AW16" s="6425">
        <v>1.4951971471887E-2</v>
      </c>
      <c r="AX16" s="6425">
        <v>1.8355879789876999E-2</v>
      </c>
      <c r="AY16" s="6425">
        <v>8.1049578728613503E-3</v>
      </c>
      <c r="AZ16" s="6422">
        <v>0</v>
      </c>
    </row>
    <row r="17" spans="1:52" ht="17" x14ac:dyDescent="0.2">
      <c r="A17" s="6489" t="s">
        <v>290</v>
      </c>
      <c r="B17" s="6424">
        <v>1.86660986758659E-2</v>
      </c>
      <c r="C17" s="6425">
        <v>2.3381321068661299E-2</v>
      </c>
      <c r="D17" s="6425">
        <v>1.47108829561289E-2</v>
      </c>
      <c r="E17" s="6425">
        <v>2.5196961364227301E-2</v>
      </c>
      <c r="F17" s="6425">
        <v>3.2233590691411199E-2</v>
      </c>
      <c r="G17" s="6425">
        <v>1.3764666886586599E-2</v>
      </c>
      <c r="H17" s="6425">
        <v>8.0072615903103404E-3</v>
      </c>
      <c r="I17" s="6425">
        <v>1.03428151511968E-2</v>
      </c>
      <c r="J17" s="6425">
        <v>2.7245960447444598E-2</v>
      </c>
      <c r="K17" s="6425">
        <v>2.4558213703486799E-2</v>
      </c>
      <c r="L17" s="6425">
        <v>5.4591582358684597E-3</v>
      </c>
      <c r="M17" s="6425">
        <v>1.46995656573434E-2</v>
      </c>
      <c r="N17" s="6425">
        <v>6.6131789241360402E-3</v>
      </c>
      <c r="O17" s="6425">
        <v>4.9000537483043699E-2</v>
      </c>
      <c r="P17" s="6425">
        <v>1.70352935354466E-2</v>
      </c>
      <c r="Q17" s="6425">
        <v>4.2314866324159803E-2</v>
      </c>
      <c r="R17" s="6425">
        <v>1.8458169167574801E-2</v>
      </c>
      <c r="S17" s="6425">
        <v>3.2608358154247903E-2</v>
      </c>
      <c r="T17" s="6425">
        <v>1.08715508705666E-2</v>
      </c>
      <c r="U17" s="6425">
        <v>8.5591852511113908E-3</v>
      </c>
      <c r="V17" s="6427"/>
      <c r="W17" s="6429"/>
      <c r="X17" s="6431"/>
      <c r="Y17" s="6433"/>
      <c r="Z17" s="6425">
        <v>1.96895203404127E-2</v>
      </c>
      <c r="AA17" s="6425">
        <v>2.1572648481999399E-2</v>
      </c>
      <c r="AB17" s="6425">
        <v>1.1939753520192E-2</v>
      </c>
      <c r="AC17" s="6425">
        <v>7.9658600170944699E-3</v>
      </c>
      <c r="AD17" s="6435"/>
      <c r="AE17" s="6425">
        <v>6.0688679767741997E-2</v>
      </c>
      <c r="AF17" s="6425">
        <v>3.8155273195784101E-2</v>
      </c>
      <c r="AG17" s="6425">
        <v>1.06939366950637E-2</v>
      </c>
      <c r="AH17" s="6425">
        <v>0</v>
      </c>
      <c r="AI17" s="6425">
        <v>2.5368691900084998E-2</v>
      </c>
      <c r="AJ17" s="6425">
        <v>1.6089071367073299E-2</v>
      </c>
      <c r="AK17" s="6425">
        <v>3.5800741402691502E-2</v>
      </c>
      <c r="AL17" s="6425">
        <v>2.2890707787445098E-2</v>
      </c>
      <c r="AM17" s="6425">
        <v>1.9423650912758401E-2</v>
      </c>
      <c r="AN17" s="6425">
        <v>3.1473465655052998E-3</v>
      </c>
      <c r="AO17" s="6425">
        <v>2.05934640766216E-2</v>
      </c>
      <c r="AP17" s="6437"/>
      <c r="AQ17" s="6425">
        <v>1.8180013268711E-2</v>
      </c>
      <c r="AR17" s="6425">
        <v>0</v>
      </c>
      <c r="AS17" s="6425">
        <v>4.1406625143654403E-2</v>
      </c>
      <c r="AT17" s="6425">
        <v>0</v>
      </c>
      <c r="AU17" s="6425">
        <v>3.6049952788711301E-2</v>
      </c>
      <c r="AV17" s="6425">
        <v>5.3185030235462297E-3</v>
      </c>
      <c r="AW17" s="6425">
        <v>3.11655796364919E-2</v>
      </c>
      <c r="AX17" s="6425">
        <v>9.1940488371162494E-3</v>
      </c>
      <c r="AY17" s="6425">
        <v>1.22391077977152E-2</v>
      </c>
      <c r="AZ17" s="6422">
        <v>6.9231971338570902E-3</v>
      </c>
    </row>
    <row r="18" spans="1:52" ht="17" x14ac:dyDescent="0.2">
      <c r="A18" s="6489" t="s">
        <v>291</v>
      </c>
      <c r="B18" s="6424">
        <v>3.27695556754245E-2</v>
      </c>
      <c r="C18" s="6425">
        <v>3.1707668245421899E-2</v>
      </c>
      <c r="D18" s="6425">
        <v>3.3660286484252303E-2</v>
      </c>
      <c r="E18" s="6425">
        <v>1.46091996569021E-2</v>
      </c>
      <c r="F18" s="6425">
        <v>3.3455378137564003E-2</v>
      </c>
      <c r="G18" s="6425">
        <v>4.8217519595780203E-2</v>
      </c>
      <c r="H18" s="6425">
        <v>4.5121903292329998E-2</v>
      </c>
      <c r="I18" s="6425">
        <v>2.2626128509269001E-2</v>
      </c>
      <c r="J18" s="6425">
        <v>7.7144408371232195E-2</v>
      </c>
      <c r="K18" s="6425">
        <v>2.58372770294867E-2</v>
      </c>
      <c r="L18" s="6425">
        <v>1.7080675987286301E-2</v>
      </c>
      <c r="M18" s="6425">
        <v>6.9558141452736102E-3</v>
      </c>
      <c r="N18" s="6425">
        <v>1.1693395178646E-2</v>
      </c>
      <c r="O18" s="6425">
        <v>9.2305674285275502E-2</v>
      </c>
      <c r="P18" s="6425">
        <v>4.7045469307212401E-2</v>
      </c>
      <c r="Q18" s="6425">
        <v>2.17862713657733E-2</v>
      </c>
      <c r="R18" s="6425">
        <v>4.2286540473161903E-2</v>
      </c>
      <c r="S18" s="6425">
        <v>1.6228826491394299E-2</v>
      </c>
      <c r="T18" s="6425">
        <v>2.0539415106726001E-2</v>
      </c>
      <c r="U18" s="6425">
        <v>1.2030088588235699E-2</v>
      </c>
      <c r="V18" s="6427"/>
      <c r="W18" s="6429"/>
      <c r="X18" s="6431"/>
      <c r="Y18" s="6433"/>
      <c r="Z18" s="6425">
        <v>2.3002246603891399E-2</v>
      </c>
      <c r="AA18" s="6425">
        <v>2.3651263049275398E-2</v>
      </c>
      <c r="AB18" s="6425">
        <v>3.08821659595932E-2</v>
      </c>
      <c r="AC18" s="6425">
        <v>4.3629657886201399E-2</v>
      </c>
      <c r="AD18" s="6435"/>
      <c r="AE18" s="6425">
        <v>2.6846838403503499E-2</v>
      </c>
      <c r="AF18" s="6425">
        <v>8.78591467907954E-2</v>
      </c>
      <c r="AG18" s="6425">
        <v>2.63285002549218E-2</v>
      </c>
      <c r="AH18" s="6425">
        <v>3.0079182337886499E-2</v>
      </c>
      <c r="AI18" s="6425">
        <v>5.3554904992696502E-2</v>
      </c>
      <c r="AJ18" s="6425">
        <v>2.7244962438334099E-2</v>
      </c>
      <c r="AK18" s="6425">
        <v>6.6331212860614802E-2</v>
      </c>
      <c r="AL18" s="6425">
        <v>4.6304411224007497E-2</v>
      </c>
      <c r="AM18" s="6425">
        <v>3.05966676255944E-2</v>
      </c>
      <c r="AN18" s="6425">
        <v>2.00453045152276E-2</v>
      </c>
      <c r="AO18" s="6425">
        <v>1.64080655019531E-2</v>
      </c>
      <c r="AP18" s="6437"/>
      <c r="AQ18" s="6425">
        <v>3.4430997800531403E-2</v>
      </c>
      <c r="AR18" s="6425">
        <v>4.9831149247074297E-2</v>
      </c>
      <c r="AS18" s="6425">
        <v>2.2739389783164601E-2</v>
      </c>
      <c r="AT18" s="6425">
        <v>8.4794273896061194E-3</v>
      </c>
      <c r="AU18" s="6425">
        <v>9.0369978874686896E-2</v>
      </c>
      <c r="AV18" s="6425">
        <v>2.9635800226572299E-2</v>
      </c>
      <c r="AW18" s="6425">
        <v>6.58739061325156E-3</v>
      </c>
      <c r="AX18" s="6425">
        <v>1.1548552611545301E-2</v>
      </c>
      <c r="AY18" s="6425">
        <v>1.3982605854922101E-2</v>
      </c>
      <c r="AZ18" s="6422">
        <v>1.5786258477219501E-2</v>
      </c>
    </row>
    <row r="19" spans="1:52" ht="17" x14ac:dyDescent="0.2">
      <c r="A19" s="6490" t="s">
        <v>68</v>
      </c>
      <c r="B19" s="6488">
        <v>1511</v>
      </c>
      <c r="C19" s="6438">
        <v>656</v>
      </c>
      <c r="D19" s="6439">
        <v>855</v>
      </c>
      <c r="E19" s="6440">
        <v>252</v>
      </c>
      <c r="F19" s="6441">
        <v>372</v>
      </c>
      <c r="G19" s="6442">
        <v>240</v>
      </c>
      <c r="H19" s="6443">
        <v>296</v>
      </c>
      <c r="I19" s="6444">
        <v>351</v>
      </c>
      <c r="J19" s="6445">
        <v>238</v>
      </c>
      <c r="K19" s="6446">
        <v>571</v>
      </c>
      <c r="L19" s="6447">
        <v>425</v>
      </c>
      <c r="M19" s="6448">
        <v>277</v>
      </c>
      <c r="N19" s="6449">
        <v>1039</v>
      </c>
      <c r="O19" s="6450">
        <v>233</v>
      </c>
      <c r="P19" s="6451">
        <v>147</v>
      </c>
      <c r="Q19" s="6452">
        <v>91</v>
      </c>
      <c r="R19" s="6453">
        <v>863</v>
      </c>
      <c r="S19" s="6454">
        <v>260</v>
      </c>
      <c r="T19" s="6455">
        <v>257</v>
      </c>
      <c r="U19" s="6456">
        <v>90</v>
      </c>
      <c r="V19" s="6457">
        <v>18</v>
      </c>
      <c r="W19" s="6458">
        <v>9</v>
      </c>
      <c r="X19" s="6459">
        <v>6</v>
      </c>
      <c r="Y19" s="6460">
        <v>8</v>
      </c>
      <c r="Z19" s="6461">
        <v>471</v>
      </c>
      <c r="AA19" s="6462">
        <v>506</v>
      </c>
      <c r="AB19" s="6463">
        <v>421</v>
      </c>
      <c r="AC19" s="6464">
        <v>52</v>
      </c>
      <c r="AD19" s="6465">
        <v>20</v>
      </c>
      <c r="AE19" s="6466">
        <v>41</v>
      </c>
      <c r="AF19" s="6467">
        <v>111</v>
      </c>
      <c r="AG19" s="6468">
        <v>168</v>
      </c>
      <c r="AH19" s="6469">
        <v>79</v>
      </c>
      <c r="AI19" s="6470">
        <v>78</v>
      </c>
      <c r="AJ19" s="6471">
        <v>1065</v>
      </c>
      <c r="AK19" s="6472">
        <v>43</v>
      </c>
      <c r="AL19" s="6473">
        <v>501</v>
      </c>
      <c r="AM19" s="6474">
        <v>609</v>
      </c>
      <c r="AN19" s="6475">
        <v>189</v>
      </c>
      <c r="AO19" s="6476">
        <v>202</v>
      </c>
      <c r="AP19" s="6477">
        <v>10</v>
      </c>
      <c r="AQ19" s="6478">
        <v>1192</v>
      </c>
      <c r="AR19" s="6479">
        <v>61</v>
      </c>
      <c r="AS19" s="6480">
        <v>142</v>
      </c>
      <c r="AT19" s="6481">
        <v>112</v>
      </c>
      <c r="AU19" s="6482">
        <v>293</v>
      </c>
      <c r="AV19" s="6483">
        <v>409</v>
      </c>
      <c r="AW19" s="6484">
        <v>336</v>
      </c>
      <c r="AX19" s="6485">
        <v>201</v>
      </c>
      <c r="AY19" s="6486">
        <v>118</v>
      </c>
      <c r="AZ19" s="6487">
        <v>154</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Z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299</v>
      </c>
    </row>
    <row r="8" spans="1:52" ht="17" x14ac:dyDescent="0.2">
      <c r="A8" s="99" t="s">
        <v>298</v>
      </c>
    </row>
    <row r="9" spans="1:52" ht="17" x14ac:dyDescent="0.2">
      <c r="A9" s="6602" t="s">
        <v>300</v>
      </c>
      <c r="B9" s="6536">
        <v>0.52798538795091898</v>
      </c>
      <c r="C9" s="6491">
        <v>0.41831439755275002</v>
      </c>
      <c r="D9" s="6492">
        <v>0.62025258163617902</v>
      </c>
      <c r="E9" s="6493">
        <v>0.62041530269496403</v>
      </c>
      <c r="F9" s="6494">
        <v>0.54838735551168605</v>
      </c>
      <c r="G9" s="6495">
        <v>0.50301608737513703</v>
      </c>
      <c r="H9" s="6496">
        <v>0.47268230670007</v>
      </c>
      <c r="I9" s="6497">
        <v>0.501108725287713</v>
      </c>
      <c r="J9" s="6498">
        <v>0.45101615001523998</v>
      </c>
      <c r="K9" s="6499">
        <v>0.48878792334557403</v>
      </c>
      <c r="L9" s="6500">
        <v>0.59966927877934695</v>
      </c>
      <c r="M9" s="6501">
        <v>0.60932756486878203</v>
      </c>
      <c r="N9" s="6502">
        <v>0.60215058435714397</v>
      </c>
      <c r="O9" s="6503">
        <v>0.36284845533665</v>
      </c>
      <c r="P9" s="6504">
        <v>0.44453163923201</v>
      </c>
      <c r="Q9" s="6505">
        <v>0.47962472555347802</v>
      </c>
      <c r="R9" s="6506">
        <v>0.58406852256153796</v>
      </c>
      <c r="S9" s="6507">
        <v>0.42975422869708801</v>
      </c>
      <c r="T9" s="6508">
        <v>0.52911620372417101</v>
      </c>
      <c r="U9" s="6509">
        <v>0.369775961877986</v>
      </c>
      <c r="V9" s="6539"/>
      <c r="W9" s="6541"/>
      <c r="X9" s="6543"/>
      <c r="Y9" s="6545"/>
      <c r="Z9" s="6510">
        <v>0.70017094468702901</v>
      </c>
      <c r="AA9" s="6511">
        <v>0.52600040649920499</v>
      </c>
      <c r="AB9" s="6512">
        <v>0.38737309969617501</v>
      </c>
      <c r="AC9" s="6513">
        <v>0.36220286118188499</v>
      </c>
      <c r="AD9" s="6547"/>
      <c r="AE9" s="6514">
        <v>0.336690064571603</v>
      </c>
      <c r="AF9" s="6515">
        <v>0.49288056582394602</v>
      </c>
      <c r="AG9" s="6516">
        <v>0.46387175229319899</v>
      </c>
      <c r="AH9" s="6517">
        <v>0.59974680225173904</v>
      </c>
      <c r="AI9" s="6518">
        <v>0.41018027092368797</v>
      </c>
      <c r="AJ9" s="6519">
        <v>0.54267059200531897</v>
      </c>
      <c r="AK9" s="6520">
        <v>0.51465949133730404</v>
      </c>
      <c r="AL9" s="6521">
        <v>0.56900646683326805</v>
      </c>
      <c r="AM9" s="6522">
        <v>0.51491721138438895</v>
      </c>
      <c r="AN9" s="6523">
        <v>0.59906661462232702</v>
      </c>
      <c r="AO9" s="6524">
        <v>0.392980692560912</v>
      </c>
      <c r="AP9" s="6549"/>
      <c r="AQ9" s="6525">
        <v>0.54343242458948304</v>
      </c>
      <c r="AR9" s="6526">
        <v>0.28689477447627898</v>
      </c>
      <c r="AS9" s="6527">
        <v>0.511271860837064</v>
      </c>
      <c r="AT9" s="6528">
        <v>0.51572849774521301</v>
      </c>
      <c r="AU9" s="6529">
        <v>0.48275060571449702</v>
      </c>
      <c r="AV9" s="6530">
        <v>0.55685112137946602</v>
      </c>
      <c r="AW9" s="6531">
        <v>0.50847598682026496</v>
      </c>
      <c r="AX9" s="6532">
        <v>0.53474500524671997</v>
      </c>
      <c r="AY9" s="6533">
        <v>0.53579063023533702</v>
      </c>
      <c r="AZ9" s="6534">
        <v>0.57415306160184498</v>
      </c>
    </row>
    <row r="10" spans="1:52" ht="17" x14ac:dyDescent="0.2">
      <c r="A10" s="6602" t="s">
        <v>301</v>
      </c>
      <c r="B10" s="6537">
        <v>0.303992016929578</v>
      </c>
      <c r="C10" s="6538">
        <v>0.40694354158864698</v>
      </c>
      <c r="D10" s="6538">
        <v>0.217377970394355</v>
      </c>
      <c r="E10" s="6538">
        <v>0.22962502225727899</v>
      </c>
      <c r="F10" s="6538">
        <v>0.25862969583887702</v>
      </c>
      <c r="G10" s="6538">
        <v>0.32595883686812299</v>
      </c>
      <c r="H10" s="6538">
        <v>0.35076552103214798</v>
      </c>
      <c r="I10" s="6538">
        <v>0.35768053622826501</v>
      </c>
      <c r="J10" s="6538">
        <v>0.38121664061709098</v>
      </c>
      <c r="K10" s="6538">
        <v>0.32687177979072901</v>
      </c>
      <c r="L10" s="6538">
        <v>0.22598033638165199</v>
      </c>
      <c r="M10" s="6538">
        <v>0.26419168038851298</v>
      </c>
      <c r="N10" s="6538">
        <v>0.25121814374986501</v>
      </c>
      <c r="O10" s="6538">
        <v>0.39375536313903597</v>
      </c>
      <c r="P10" s="6538">
        <v>0.39916076210016899</v>
      </c>
      <c r="Q10" s="6538">
        <v>0.369515762105947</v>
      </c>
      <c r="R10" s="6538">
        <v>0.25789137707260501</v>
      </c>
      <c r="S10" s="6538">
        <v>0.38061284345442298</v>
      </c>
      <c r="T10" s="6538">
        <v>0.290507225039351</v>
      </c>
      <c r="U10" s="6538">
        <v>0.47750094959727102</v>
      </c>
      <c r="V10" s="6540"/>
      <c r="W10" s="6542"/>
      <c r="X10" s="6544"/>
      <c r="Y10" s="6546"/>
      <c r="Z10" s="6538">
        <v>0.15038238425177999</v>
      </c>
      <c r="AA10" s="6538">
        <v>0.3178186136783</v>
      </c>
      <c r="AB10" s="6538">
        <v>0.40352806821028098</v>
      </c>
      <c r="AC10" s="6538">
        <v>0.52351101654981402</v>
      </c>
      <c r="AD10" s="6548"/>
      <c r="AE10" s="6538">
        <v>0.43839033988970699</v>
      </c>
      <c r="AF10" s="6538">
        <v>0.31645305439840599</v>
      </c>
      <c r="AG10" s="6538">
        <v>0.38129308182490701</v>
      </c>
      <c r="AH10" s="6538">
        <v>0.320881029834725</v>
      </c>
      <c r="AI10" s="6538">
        <v>0.44304383036766498</v>
      </c>
      <c r="AJ10" s="6538">
        <v>0.289646383074248</v>
      </c>
      <c r="AK10" s="6538">
        <v>0.26002286071294201</v>
      </c>
      <c r="AL10" s="6538">
        <v>0.26271031611712498</v>
      </c>
      <c r="AM10" s="6538">
        <v>0.32364716347421701</v>
      </c>
      <c r="AN10" s="6538">
        <v>0.25298348445388602</v>
      </c>
      <c r="AO10" s="6538">
        <v>0.39923552097198001</v>
      </c>
      <c r="AP10" s="6550"/>
      <c r="AQ10" s="6538">
        <v>0.28525736747528502</v>
      </c>
      <c r="AR10" s="6538">
        <v>0.63258500945139395</v>
      </c>
      <c r="AS10" s="6538">
        <v>0.29933079745186397</v>
      </c>
      <c r="AT10" s="6538">
        <v>0.31745293047999501</v>
      </c>
      <c r="AU10" s="6538">
        <v>0.34076312330099801</v>
      </c>
      <c r="AV10" s="6538">
        <v>0.26658677385827201</v>
      </c>
      <c r="AW10" s="6538">
        <v>0.33123737321970598</v>
      </c>
      <c r="AX10" s="6538">
        <v>0.28729474539926902</v>
      </c>
      <c r="AY10" s="6538">
        <v>0.33384327435689898</v>
      </c>
      <c r="AZ10" s="6535">
        <v>0.26615010564596298</v>
      </c>
    </row>
    <row r="11" spans="1:52" ht="17" x14ac:dyDescent="0.2">
      <c r="A11" s="6602" t="s">
        <v>36</v>
      </c>
      <c r="B11" s="6537">
        <v>0.16802259511950199</v>
      </c>
      <c r="C11" s="6538">
        <v>0.174742060858603</v>
      </c>
      <c r="D11" s="6538">
        <v>0.16236944796946601</v>
      </c>
      <c r="E11" s="6538">
        <v>0.14995967504775701</v>
      </c>
      <c r="F11" s="6538">
        <v>0.19298294864943699</v>
      </c>
      <c r="G11" s="6538">
        <v>0.17102507575674</v>
      </c>
      <c r="H11" s="6538">
        <v>0.176552172267782</v>
      </c>
      <c r="I11" s="6538">
        <v>0.14121073848402299</v>
      </c>
      <c r="J11" s="6538">
        <v>0.16776720936766901</v>
      </c>
      <c r="K11" s="6538">
        <v>0.18434029686369699</v>
      </c>
      <c r="L11" s="6538">
        <v>0.174350384839002</v>
      </c>
      <c r="M11" s="6538">
        <v>0.12648075474270501</v>
      </c>
      <c r="N11" s="6538">
        <v>0.14663127189299199</v>
      </c>
      <c r="O11" s="6538">
        <v>0.243396181524313</v>
      </c>
      <c r="P11" s="6538">
        <v>0.15630759866782201</v>
      </c>
      <c r="Q11" s="6538">
        <v>0.15085951234057399</v>
      </c>
      <c r="R11" s="6538">
        <v>0.158040100365857</v>
      </c>
      <c r="S11" s="6538">
        <v>0.18963292784848901</v>
      </c>
      <c r="T11" s="6538">
        <v>0.18037657123647699</v>
      </c>
      <c r="U11" s="6538">
        <v>0.15272308852474401</v>
      </c>
      <c r="V11" s="6540"/>
      <c r="W11" s="6542"/>
      <c r="X11" s="6544"/>
      <c r="Y11" s="6546"/>
      <c r="Z11" s="6538">
        <v>0.149446671061191</v>
      </c>
      <c r="AA11" s="6538">
        <v>0.15618097982249499</v>
      </c>
      <c r="AB11" s="6538">
        <v>0.20909883209354399</v>
      </c>
      <c r="AC11" s="6538">
        <v>0.114286122268302</v>
      </c>
      <c r="AD11" s="6548"/>
      <c r="AE11" s="6538">
        <v>0.22491959553868901</v>
      </c>
      <c r="AF11" s="6538">
        <v>0.190666379777649</v>
      </c>
      <c r="AG11" s="6538">
        <v>0.154835165881893</v>
      </c>
      <c r="AH11" s="6538">
        <v>7.9372167913535796E-2</v>
      </c>
      <c r="AI11" s="6538">
        <v>0.14677589870864699</v>
      </c>
      <c r="AJ11" s="6538">
        <v>0.16768302492043399</v>
      </c>
      <c r="AK11" s="6538">
        <v>0.22531764794975401</v>
      </c>
      <c r="AL11" s="6538">
        <v>0.168283217049606</v>
      </c>
      <c r="AM11" s="6538">
        <v>0.16143562514139501</v>
      </c>
      <c r="AN11" s="6538">
        <v>0.14794990092378699</v>
      </c>
      <c r="AO11" s="6538">
        <v>0.20778378646710799</v>
      </c>
      <c r="AP11" s="6550"/>
      <c r="AQ11" s="6538">
        <v>0.171310207935232</v>
      </c>
      <c r="AR11" s="6538">
        <v>8.0520216072326206E-2</v>
      </c>
      <c r="AS11" s="6538">
        <v>0.189397341711072</v>
      </c>
      <c r="AT11" s="6538">
        <v>0.16681857177479201</v>
      </c>
      <c r="AU11" s="6538">
        <v>0.17648627098450501</v>
      </c>
      <c r="AV11" s="6538">
        <v>0.176562104762263</v>
      </c>
      <c r="AW11" s="6538">
        <v>0.16028663996002901</v>
      </c>
      <c r="AX11" s="6538">
        <v>0.177960249354011</v>
      </c>
      <c r="AY11" s="6538">
        <v>0.130366095407764</v>
      </c>
      <c r="AZ11" s="6535">
        <v>0.15969683275219199</v>
      </c>
    </row>
    <row r="12" spans="1:52" ht="17" x14ac:dyDescent="0.2">
      <c r="A12" s="6603" t="s">
        <v>68</v>
      </c>
      <c r="B12" s="6601">
        <v>1515</v>
      </c>
      <c r="C12" s="6551">
        <v>658</v>
      </c>
      <c r="D12" s="6552">
        <v>857</v>
      </c>
      <c r="E12" s="6553">
        <v>253</v>
      </c>
      <c r="F12" s="6554">
        <v>373</v>
      </c>
      <c r="G12" s="6555">
        <v>241</v>
      </c>
      <c r="H12" s="6556">
        <v>294</v>
      </c>
      <c r="I12" s="6557">
        <v>354</v>
      </c>
      <c r="J12" s="6558">
        <v>242</v>
      </c>
      <c r="K12" s="6559">
        <v>573</v>
      </c>
      <c r="L12" s="6560">
        <v>424</v>
      </c>
      <c r="M12" s="6561">
        <v>276</v>
      </c>
      <c r="N12" s="6562">
        <v>1038</v>
      </c>
      <c r="O12" s="6563">
        <v>235</v>
      </c>
      <c r="P12" s="6564">
        <v>148</v>
      </c>
      <c r="Q12" s="6565">
        <v>93</v>
      </c>
      <c r="R12" s="6566">
        <v>867</v>
      </c>
      <c r="S12" s="6567">
        <v>260</v>
      </c>
      <c r="T12" s="6568">
        <v>257</v>
      </c>
      <c r="U12" s="6569">
        <v>90</v>
      </c>
      <c r="V12" s="6570">
        <v>18</v>
      </c>
      <c r="W12" s="6571">
        <v>9</v>
      </c>
      <c r="X12" s="6572">
        <v>6</v>
      </c>
      <c r="Y12" s="6573">
        <v>8</v>
      </c>
      <c r="Z12" s="6574">
        <v>472</v>
      </c>
      <c r="AA12" s="6575">
        <v>509</v>
      </c>
      <c r="AB12" s="6576">
        <v>420</v>
      </c>
      <c r="AC12" s="6577">
        <v>52</v>
      </c>
      <c r="AD12" s="6578">
        <v>19</v>
      </c>
      <c r="AE12" s="6579">
        <v>43</v>
      </c>
      <c r="AF12" s="6580">
        <v>113</v>
      </c>
      <c r="AG12" s="6581">
        <v>169</v>
      </c>
      <c r="AH12" s="6582">
        <v>79</v>
      </c>
      <c r="AI12" s="6583">
        <v>80</v>
      </c>
      <c r="AJ12" s="6584">
        <v>1064</v>
      </c>
      <c r="AK12" s="6585">
        <v>44</v>
      </c>
      <c r="AL12" s="6586">
        <v>502</v>
      </c>
      <c r="AM12" s="6587">
        <v>610</v>
      </c>
      <c r="AN12" s="6588">
        <v>191</v>
      </c>
      <c r="AO12" s="6589">
        <v>202</v>
      </c>
      <c r="AP12" s="6590">
        <v>10</v>
      </c>
      <c r="AQ12" s="6591">
        <v>1196</v>
      </c>
      <c r="AR12" s="6592">
        <v>61</v>
      </c>
      <c r="AS12" s="6593">
        <v>142</v>
      </c>
      <c r="AT12" s="6594">
        <v>112</v>
      </c>
      <c r="AU12" s="6595">
        <v>294</v>
      </c>
      <c r="AV12" s="6596">
        <v>408</v>
      </c>
      <c r="AW12" s="6597">
        <v>335</v>
      </c>
      <c r="AX12" s="6598">
        <v>202</v>
      </c>
      <c r="AY12" s="6599">
        <v>117</v>
      </c>
      <c r="AZ12" s="6600">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79</v>
      </c>
    </row>
    <row r="8" spans="1:52" ht="17" x14ac:dyDescent="0.2">
      <c r="A8" s="88" t="s">
        <v>80</v>
      </c>
    </row>
    <row r="9" spans="1:52" ht="51" x14ac:dyDescent="0.2">
      <c r="A9" s="99" t="s">
        <v>63</v>
      </c>
    </row>
    <row r="10" spans="1:52" ht="17" x14ac:dyDescent="0.2">
      <c r="A10" s="571" t="s">
        <v>64</v>
      </c>
      <c r="B10" s="505">
        <v>0.45981554052443102</v>
      </c>
      <c r="C10" s="460">
        <v>0.50533563464255304</v>
      </c>
      <c r="D10" s="461">
        <v>0.42167790379494702</v>
      </c>
      <c r="E10" s="462">
        <v>0.37551046977886299</v>
      </c>
      <c r="F10" s="463">
        <v>0.39136699302136402</v>
      </c>
      <c r="G10" s="464">
        <v>0.48842887690928299</v>
      </c>
      <c r="H10" s="465">
        <v>0.50175549420527599</v>
      </c>
      <c r="I10" s="466">
        <v>0.54845734602483298</v>
      </c>
      <c r="J10" s="467">
        <v>0.35200215191859902</v>
      </c>
      <c r="K10" s="468">
        <v>0.45861782914870203</v>
      </c>
      <c r="L10" s="469">
        <v>0.47432743802503602</v>
      </c>
      <c r="M10" s="470">
        <v>0.595672713937485</v>
      </c>
      <c r="N10" s="471">
        <v>0.45216628820576998</v>
      </c>
      <c r="O10" s="472">
        <v>0.49302290225547601</v>
      </c>
      <c r="P10" s="473">
        <v>0.46987209450558798</v>
      </c>
      <c r="Q10" s="474">
        <v>0.41016763359793901</v>
      </c>
      <c r="R10" s="475">
        <v>0.52715242258121298</v>
      </c>
      <c r="S10" s="476">
        <v>0.30865121985876398</v>
      </c>
      <c r="T10" s="477">
        <v>0.42898194123973099</v>
      </c>
      <c r="U10" s="478">
        <v>0.33930530693991301</v>
      </c>
      <c r="V10" s="508"/>
      <c r="W10" s="510"/>
      <c r="X10" s="512"/>
      <c r="Y10" s="514"/>
      <c r="Z10" s="479">
        <v>0.53397333838111405</v>
      </c>
      <c r="AA10" s="480">
        <v>0.48085508700006102</v>
      </c>
      <c r="AB10" s="481">
        <v>0.40029587685401302</v>
      </c>
      <c r="AC10" s="482">
        <v>0.351120881495534</v>
      </c>
      <c r="AD10" s="516"/>
      <c r="AE10" s="483">
        <v>0.276847649047962</v>
      </c>
      <c r="AF10" s="484">
        <v>0.57572153787701896</v>
      </c>
      <c r="AG10" s="485">
        <v>0.52638330163548197</v>
      </c>
      <c r="AH10" s="486">
        <v>0.55338867083473298</v>
      </c>
      <c r="AI10" s="487">
        <v>0.53745686375617996</v>
      </c>
      <c r="AJ10" s="488">
        <v>0.43345044890840301</v>
      </c>
      <c r="AK10" s="489">
        <v>0.412394482190653</v>
      </c>
      <c r="AL10" s="490">
        <v>0.476344106073886</v>
      </c>
      <c r="AM10" s="491">
        <v>0.46891073054737098</v>
      </c>
      <c r="AN10" s="492">
        <v>0.510535246176127</v>
      </c>
      <c r="AO10" s="493">
        <v>0.33307832497606099</v>
      </c>
      <c r="AP10" s="518"/>
      <c r="AQ10" s="494">
        <v>0.50200215318476005</v>
      </c>
      <c r="AR10" s="495">
        <v>0.28284235640606298</v>
      </c>
      <c r="AS10" s="496">
        <v>0.241435185024687</v>
      </c>
      <c r="AT10" s="497">
        <v>0.33535889997903601</v>
      </c>
      <c r="AU10" s="498">
        <v>0.38119477749741598</v>
      </c>
      <c r="AV10" s="499">
        <v>0.42172750955780403</v>
      </c>
      <c r="AW10" s="500">
        <v>0.47078122026455399</v>
      </c>
      <c r="AX10" s="501">
        <v>0.56765210304309799</v>
      </c>
      <c r="AY10" s="502">
        <v>0.54655201953712096</v>
      </c>
      <c r="AZ10" s="503">
        <v>0.50012441841442701</v>
      </c>
    </row>
    <row r="11" spans="1:52" ht="17" x14ac:dyDescent="0.2">
      <c r="A11" s="571" t="s">
        <v>65</v>
      </c>
      <c r="B11" s="506">
        <v>0.33221218991061802</v>
      </c>
      <c r="C11" s="507">
        <v>0.34153912743357701</v>
      </c>
      <c r="D11" s="507">
        <v>0.32439789686178999</v>
      </c>
      <c r="E11" s="507">
        <v>0.37007737964405402</v>
      </c>
      <c r="F11" s="507">
        <v>0.347625020833151</v>
      </c>
      <c r="G11" s="507">
        <v>0.299758744526054</v>
      </c>
      <c r="H11" s="507">
        <v>0.33954193745308903</v>
      </c>
      <c r="I11" s="507">
        <v>0.30303597652661801</v>
      </c>
      <c r="J11" s="507">
        <v>0.37904637259469698</v>
      </c>
      <c r="K11" s="507">
        <v>0.30493125643448799</v>
      </c>
      <c r="L11" s="507">
        <v>0.36726943937457002</v>
      </c>
      <c r="M11" s="507">
        <v>0.26598081686202102</v>
      </c>
      <c r="N11" s="507">
        <v>0.35650203283242399</v>
      </c>
      <c r="O11" s="507">
        <v>0.28579814868164999</v>
      </c>
      <c r="P11" s="507">
        <v>0.303545173646733</v>
      </c>
      <c r="Q11" s="507">
        <v>0.293444066538601</v>
      </c>
      <c r="R11" s="507">
        <v>0.29645256879333198</v>
      </c>
      <c r="S11" s="507">
        <v>0.36109375669586002</v>
      </c>
      <c r="T11" s="507">
        <v>0.36870197413137301</v>
      </c>
      <c r="U11" s="507">
        <v>0.46784903129939398</v>
      </c>
      <c r="V11" s="509"/>
      <c r="W11" s="511"/>
      <c r="X11" s="513"/>
      <c r="Y11" s="515"/>
      <c r="Z11" s="507">
        <v>0.32532214178041502</v>
      </c>
      <c r="AA11" s="507">
        <v>0.32854522959555599</v>
      </c>
      <c r="AB11" s="507">
        <v>0.34482963313357001</v>
      </c>
      <c r="AC11" s="507">
        <v>0.26608806228481602</v>
      </c>
      <c r="AD11" s="517"/>
      <c r="AE11" s="507">
        <v>0.322556241783863</v>
      </c>
      <c r="AF11" s="507">
        <v>0.22839277294845201</v>
      </c>
      <c r="AG11" s="507">
        <v>0.331280540271088</v>
      </c>
      <c r="AH11" s="507">
        <v>0.28002660351745501</v>
      </c>
      <c r="AI11" s="507">
        <v>0.325700727321244</v>
      </c>
      <c r="AJ11" s="507">
        <v>0.34844669138797602</v>
      </c>
      <c r="AK11" s="507">
        <v>0.31430877108285499</v>
      </c>
      <c r="AL11" s="507">
        <v>0.31372204411758298</v>
      </c>
      <c r="AM11" s="507">
        <v>0.33786474727709498</v>
      </c>
      <c r="AN11" s="507">
        <v>0.31397987761048202</v>
      </c>
      <c r="AO11" s="507">
        <v>0.38641025113003402</v>
      </c>
      <c r="AP11" s="519"/>
      <c r="AQ11" s="507">
        <v>0.31294619596580397</v>
      </c>
      <c r="AR11" s="507">
        <v>0.38682893330218299</v>
      </c>
      <c r="AS11" s="507">
        <v>0.41842252509417499</v>
      </c>
      <c r="AT11" s="507">
        <v>0.467630830442676</v>
      </c>
      <c r="AU11" s="507">
        <v>0.33087874096189601</v>
      </c>
      <c r="AV11" s="507">
        <v>0.339216946717111</v>
      </c>
      <c r="AW11" s="507">
        <v>0.32899411444938897</v>
      </c>
      <c r="AX11" s="507">
        <v>0.31866722935840702</v>
      </c>
      <c r="AY11" s="507">
        <v>0.35223276941883103</v>
      </c>
      <c r="AZ11" s="504">
        <v>0.32613858519026001</v>
      </c>
    </row>
    <row r="12" spans="1:52" ht="17" x14ac:dyDescent="0.2">
      <c r="A12" s="571" t="s">
        <v>66</v>
      </c>
      <c r="B12" s="506">
        <v>0.118434053149166</v>
      </c>
      <c r="C12" s="507">
        <v>9.9748376772302597E-2</v>
      </c>
      <c r="D12" s="507">
        <v>0.134089283031958</v>
      </c>
      <c r="E12" s="507">
        <v>0.13016552420821201</v>
      </c>
      <c r="F12" s="507">
        <v>0.15870186602373201</v>
      </c>
      <c r="G12" s="507">
        <v>0.12933877720821199</v>
      </c>
      <c r="H12" s="507">
        <v>6.71174644696126E-2</v>
      </c>
      <c r="I12" s="507">
        <v>9.7572444365886399E-2</v>
      </c>
      <c r="J12" s="507">
        <v>0.127882495235562</v>
      </c>
      <c r="K12" s="507">
        <v>0.14103082641765999</v>
      </c>
      <c r="L12" s="507">
        <v>0.10012696167950499</v>
      </c>
      <c r="M12" s="507">
        <v>8.7453694352328901E-2</v>
      </c>
      <c r="N12" s="507">
        <v>0.1116997537452</v>
      </c>
      <c r="O12" s="507">
        <v>0.10382636879830399</v>
      </c>
      <c r="P12" s="507">
        <v>0.134433106094178</v>
      </c>
      <c r="Q12" s="507">
        <v>0.20811921946175799</v>
      </c>
      <c r="R12" s="507">
        <v>9.7019397293936896E-2</v>
      </c>
      <c r="S12" s="507">
        <v>0.16432513628541301</v>
      </c>
      <c r="T12" s="507">
        <v>0.14160493155239201</v>
      </c>
      <c r="U12" s="507">
        <v>0.14814497147866501</v>
      </c>
      <c r="V12" s="509"/>
      <c r="W12" s="511"/>
      <c r="X12" s="513"/>
      <c r="Y12" s="515"/>
      <c r="Z12" s="507">
        <v>9.2889327400461894E-2</v>
      </c>
      <c r="AA12" s="507">
        <v>9.4743070786286798E-2</v>
      </c>
      <c r="AB12" s="507">
        <v>0.162082778274384</v>
      </c>
      <c r="AC12" s="507">
        <v>0.16378230235230301</v>
      </c>
      <c r="AD12" s="517"/>
      <c r="AE12" s="507">
        <v>0.187468478970823</v>
      </c>
      <c r="AF12" s="507">
        <v>0.11219782382802999</v>
      </c>
      <c r="AG12" s="507">
        <v>7.8482186230961495E-2</v>
      </c>
      <c r="AH12" s="507">
        <v>0.12791675885031301</v>
      </c>
      <c r="AI12" s="507">
        <v>8.2771104756616004E-2</v>
      </c>
      <c r="AJ12" s="507">
        <v>0.12633565709483799</v>
      </c>
      <c r="AK12" s="507">
        <v>4.9557576575105497E-2</v>
      </c>
      <c r="AL12" s="507">
        <v>0.12233443473769499</v>
      </c>
      <c r="AM12" s="507">
        <v>0.111727806024256</v>
      </c>
      <c r="AN12" s="507">
        <v>0.105889435638855</v>
      </c>
      <c r="AO12" s="507">
        <v>0.146103314422216</v>
      </c>
      <c r="AP12" s="519"/>
      <c r="AQ12" s="507">
        <v>0.112376670068498</v>
      </c>
      <c r="AR12" s="507">
        <v>0.14520881563763299</v>
      </c>
      <c r="AS12" s="507">
        <v>0.14735274397875001</v>
      </c>
      <c r="AT12" s="507">
        <v>0.113829213062154</v>
      </c>
      <c r="AU12" s="507">
        <v>0.128898102413672</v>
      </c>
      <c r="AV12" s="507">
        <v>0.137828403344286</v>
      </c>
      <c r="AW12" s="507">
        <v>0.12940957222236199</v>
      </c>
      <c r="AX12" s="507">
        <v>9.2142155012588003E-2</v>
      </c>
      <c r="AY12" s="507">
        <v>5.9594077432974298E-2</v>
      </c>
      <c r="AZ12" s="504">
        <v>9.9125435699497902E-2</v>
      </c>
    </row>
    <row r="13" spans="1:52" ht="17" x14ac:dyDescent="0.2">
      <c r="A13" s="571" t="s">
        <v>67</v>
      </c>
      <c r="B13" s="506">
        <v>8.9538216415784203E-2</v>
      </c>
      <c r="C13" s="507">
        <v>5.3376861151566701E-2</v>
      </c>
      <c r="D13" s="507">
        <v>0.119834916311304</v>
      </c>
      <c r="E13" s="507">
        <v>0.124246626368871</v>
      </c>
      <c r="F13" s="507">
        <v>0.102306120121753</v>
      </c>
      <c r="G13" s="507">
        <v>8.2473601356451404E-2</v>
      </c>
      <c r="H13" s="507">
        <v>9.1585103872021706E-2</v>
      </c>
      <c r="I13" s="507">
        <v>5.0934233082662803E-2</v>
      </c>
      <c r="J13" s="507">
        <v>0.14106898025114201</v>
      </c>
      <c r="K13" s="507">
        <v>9.5420087999149805E-2</v>
      </c>
      <c r="L13" s="507">
        <v>5.82761609208899E-2</v>
      </c>
      <c r="M13" s="507">
        <v>5.0892774848164499E-2</v>
      </c>
      <c r="N13" s="507">
        <v>7.9631925216605601E-2</v>
      </c>
      <c r="O13" s="507">
        <v>0.117352580264571</v>
      </c>
      <c r="P13" s="507">
        <v>9.2149625753501205E-2</v>
      </c>
      <c r="Q13" s="507">
        <v>8.8269080401702796E-2</v>
      </c>
      <c r="R13" s="507">
        <v>7.9375611331518103E-2</v>
      </c>
      <c r="S13" s="507">
        <v>0.16592988715996301</v>
      </c>
      <c r="T13" s="507">
        <v>6.0711153076503398E-2</v>
      </c>
      <c r="U13" s="507">
        <v>4.4700690282027597E-2</v>
      </c>
      <c r="V13" s="509"/>
      <c r="W13" s="511"/>
      <c r="X13" s="513"/>
      <c r="Y13" s="515"/>
      <c r="Z13" s="507">
        <v>4.7815192438009101E-2</v>
      </c>
      <c r="AA13" s="507">
        <v>9.5856612618095999E-2</v>
      </c>
      <c r="AB13" s="507">
        <v>9.2791711738033106E-2</v>
      </c>
      <c r="AC13" s="507">
        <v>0.219008753867348</v>
      </c>
      <c r="AD13" s="517"/>
      <c r="AE13" s="507">
        <v>0.21312763019735301</v>
      </c>
      <c r="AF13" s="507">
        <v>8.36878653464984E-2</v>
      </c>
      <c r="AG13" s="507">
        <v>6.3853971862468398E-2</v>
      </c>
      <c r="AH13" s="507">
        <v>3.8667966797499197E-2</v>
      </c>
      <c r="AI13" s="507">
        <v>5.4071304165960503E-2</v>
      </c>
      <c r="AJ13" s="507">
        <v>9.1767202608783599E-2</v>
      </c>
      <c r="AK13" s="507">
        <v>0.223739170151387</v>
      </c>
      <c r="AL13" s="507">
        <v>8.7599415070835907E-2</v>
      </c>
      <c r="AM13" s="507">
        <v>8.1496716151278306E-2</v>
      </c>
      <c r="AN13" s="507">
        <v>6.95954405745354E-2</v>
      </c>
      <c r="AO13" s="507">
        <v>0.13440810947168999</v>
      </c>
      <c r="AP13" s="519"/>
      <c r="AQ13" s="507">
        <v>7.2674980780937606E-2</v>
      </c>
      <c r="AR13" s="507">
        <v>0.18511989465412099</v>
      </c>
      <c r="AS13" s="507">
        <v>0.192789545902388</v>
      </c>
      <c r="AT13" s="507">
        <v>8.3181056516134402E-2</v>
      </c>
      <c r="AU13" s="507">
        <v>0.15902837912701601</v>
      </c>
      <c r="AV13" s="507">
        <v>0.1012271403808</v>
      </c>
      <c r="AW13" s="507">
        <v>7.0815093063694504E-2</v>
      </c>
      <c r="AX13" s="507">
        <v>2.1538512585907301E-2</v>
      </c>
      <c r="AY13" s="507">
        <v>4.1621133611073897E-2</v>
      </c>
      <c r="AZ13" s="504">
        <v>7.4611560695815496E-2</v>
      </c>
    </row>
    <row r="14" spans="1:52" ht="17" x14ac:dyDescent="0.2">
      <c r="A14" s="572" t="s">
        <v>68</v>
      </c>
      <c r="B14" s="570">
        <v>1520</v>
      </c>
      <c r="C14" s="520">
        <v>659</v>
      </c>
      <c r="D14" s="521">
        <v>861</v>
      </c>
      <c r="E14" s="522">
        <v>254</v>
      </c>
      <c r="F14" s="523">
        <v>374</v>
      </c>
      <c r="G14" s="524">
        <v>241</v>
      </c>
      <c r="H14" s="525">
        <v>297</v>
      </c>
      <c r="I14" s="526">
        <v>354</v>
      </c>
      <c r="J14" s="527">
        <v>242</v>
      </c>
      <c r="K14" s="528">
        <v>575</v>
      </c>
      <c r="L14" s="529">
        <v>427</v>
      </c>
      <c r="M14" s="530">
        <v>276</v>
      </c>
      <c r="N14" s="531">
        <v>1042</v>
      </c>
      <c r="O14" s="532">
        <v>235</v>
      </c>
      <c r="P14" s="533">
        <v>149</v>
      </c>
      <c r="Q14" s="534">
        <v>93</v>
      </c>
      <c r="R14" s="535">
        <v>871</v>
      </c>
      <c r="S14" s="536">
        <v>262</v>
      </c>
      <c r="T14" s="537">
        <v>256</v>
      </c>
      <c r="U14" s="538">
        <v>90</v>
      </c>
      <c r="V14" s="539">
        <v>18</v>
      </c>
      <c r="W14" s="540">
        <v>9</v>
      </c>
      <c r="X14" s="541">
        <v>6</v>
      </c>
      <c r="Y14" s="542">
        <v>8</v>
      </c>
      <c r="Z14" s="543">
        <v>473</v>
      </c>
      <c r="AA14" s="544">
        <v>511</v>
      </c>
      <c r="AB14" s="545">
        <v>422</v>
      </c>
      <c r="AC14" s="546">
        <v>51</v>
      </c>
      <c r="AD14" s="547">
        <v>20</v>
      </c>
      <c r="AE14" s="548">
        <v>43</v>
      </c>
      <c r="AF14" s="549">
        <v>114</v>
      </c>
      <c r="AG14" s="550">
        <v>169</v>
      </c>
      <c r="AH14" s="551">
        <v>79</v>
      </c>
      <c r="AI14" s="552">
        <v>79</v>
      </c>
      <c r="AJ14" s="553">
        <v>1069</v>
      </c>
      <c r="AK14" s="554">
        <v>44</v>
      </c>
      <c r="AL14" s="555">
        <v>506</v>
      </c>
      <c r="AM14" s="556">
        <v>611</v>
      </c>
      <c r="AN14" s="557">
        <v>191</v>
      </c>
      <c r="AO14" s="558">
        <v>202</v>
      </c>
      <c r="AP14" s="559">
        <v>10</v>
      </c>
      <c r="AQ14" s="560">
        <v>1200</v>
      </c>
      <c r="AR14" s="561">
        <v>61</v>
      </c>
      <c r="AS14" s="562">
        <v>143</v>
      </c>
      <c r="AT14" s="563">
        <v>112</v>
      </c>
      <c r="AU14" s="564">
        <v>293</v>
      </c>
      <c r="AV14" s="565">
        <v>410</v>
      </c>
      <c r="AW14" s="566">
        <v>338</v>
      </c>
      <c r="AX14" s="567">
        <v>202</v>
      </c>
      <c r="AY14" s="568">
        <v>118</v>
      </c>
      <c r="AZ14" s="569">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303</v>
      </c>
    </row>
    <row r="8" spans="1:52" ht="17" x14ac:dyDescent="0.2">
      <c r="A8" s="99" t="s">
        <v>302</v>
      </c>
    </row>
    <row r="9" spans="1:52" ht="17" x14ac:dyDescent="0.2">
      <c r="A9" s="6715" t="s">
        <v>304</v>
      </c>
      <c r="B9" s="6649">
        <v>0.397103236305685</v>
      </c>
      <c r="C9" s="6604">
        <v>0.37617710082816902</v>
      </c>
      <c r="D9" s="6605">
        <v>0.41469689560891998</v>
      </c>
      <c r="E9" s="6606">
        <v>0.47345758062941201</v>
      </c>
      <c r="F9" s="6607">
        <v>0.40836136746866197</v>
      </c>
      <c r="G9" s="6608">
        <v>0.36053951797437001</v>
      </c>
      <c r="H9" s="6609">
        <v>0.431621025644363</v>
      </c>
      <c r="I9" s="6610">
        <v>0.32172088110154801</v>
      </c>
      <c r="J9" s="6611">
        <v>0.34820623883678598</v>
      </c>
      <c r="K9" s="6612">
        <v>0.39824339314484603</v>
      </c>
      <c r="L9" s="6613">
        <v>0.41713938979042497</v>
      </c>
      <c r="M9" s="6614">
        <v>0.43497370590857598</v>
      </c>
      <c r="N9" s="6615">
        <v>0.41698672385843899</v>
      </c>
      <c r="O9" s="6616">
        <v>0.37440430239434302</v>
      </c>
      <c r="P9" s="6617">
        <v>0.32187533798294898</v>
      </c>
      <c r="Q9" s="6618">
        <v>0.40443898143470502</v>
      </c>
      <c r="R9" s="6619">
        <v>0.44546897902128302</v>
      </c>
      <c r="S9" s="6620">
        <v>0.28965036462593102</v>
      </c>
      <c r="T9" s="6621">
        <v>0.35148133434710599</v>
      </c>
      <c r="U9" s="6622">
        <v>0.445706719955553</v>
      </c>
      <c r="V9" s="6652"/>
      <c r="W9" s="6654"/>
      <c r="X9" s="6656"/>
      <c r="Y9" s="6658"/>
      <c r="Z9" s="6623">
        <v>0.59168325692681401</v>
      </c>
      <c r="AA9" s="6624">
        <v>0.33347442211968797</v>
      </c>
      <c r="AB9" s="6625">
        <v>0.269615171213475</v>
      </c>
      <c r="AC9" s="6626">
        <v>0.25184153140344001</v>
      </c>
      <c r="AD9" s="6660"/>
      <c r="AE9" s="6627">
        <v>0.43988061281014601</v>
      </c>
      <c r="AF9" s="6628">
        <v>0.36065678829243297</v>
      </c>
      <c r="AG9" s="6629">
        <v>0.39452645156006899</v>
      </c>
      <c r="AH9" s="6630">
        <v>0.403888647618111</v>
      </c>
      <c r="AI9" s="6631">
        <v>0.41251823936468102</v>
      </c>
      <c r="AJ9" s="6632">
        <v>0.40047797260460199</v>
      </c>
      <c r="AK9" s="6633">
        <v>0.40377314998235198</v>
      </c>
      <c r="AL9" s="6634">
        <v>0.44219067780906501</v>
      </c>
      <c r="AM9" s="6635">
        <v>0.35780736271063002</v>
      </c>
      <c r="AN9" s="6636">
        <v>0.39825522049699102</v>
      </c>
      <c r="AO9" s="6637">
        <v>0.39294485191001299</v>
      </c>
      <c r="AP9" s="6662"/>
      <c r="AQ9" s="6638">
        <v>0.401942374505801</v>
      </c>
      <c r="AR9" s="6639">
        <v>0.28276624265586697</v>
      </c>
      <c r="AS9" s="6640">
        <v>0.35938506742221499</v>
      </c>
      <c r="AT9" s="6641">
        <v>0.51484531698606395</v>
      </c>
      <c r="AU9" s="6642">
        <v>0.44112083584251099</v>
      </c>
      <c r="AV9" s="6643">
        <v>0.43911393316459402</v>
      </c>
      <c r="AW9" s="6644">
        <v>0.30780220496897298</v>
      </c>
      <c r="AX9" s="6645">
        <v>0.34893905871311698</v>
      </c>
      <c r="AY9" s="6646">
        <v>0.373118349251778</v>
      </c>
      <c r="AZ9" s="6647">
        <v>0.46040767871592703</v>
      </c>
    </row>
    <row r="10" spans="1:52" ht="17" x14ac:dyDescent="0.2">
      <c r="A10" s="6715" t="s">
        <v>305</v>
      </c>
      <c r="B10" s="6650">
        <v>0.429825574809311</v>
      </c>
      <c r="C10" s="6651">
        <v>0.45352276017837501</v>
      </c>
      <c r="D10" s="6651">
        <v>0.40990215386630502</v>
      </c>
      <c r="E10" s="6651">
        <v>0.38533069681862298</v>
      </c>
      <c r="F10" s="6651">
        <v>0.450203528705584</v>
      </c>
      <c r="G10" s="6651">
        <v>0.40366471161040701</v>
      </c>
      <c r="H10" s="6651">
        <v>0.41050919095166</v>
      </c>
      <c r="I10" s="6651">
        <v>0.477125701690572</v>
      </c>
      <c r="J10" s="6651">
        <v>0.38157899049044403</v>
      </c>
      <c r="K10" s="6651">
        <v>0.44214120440923199</v>
      </c>
      <c r="L10" s="6651">
        <v>0.461922839554193</v>
      </c>
      <c r="M10" s="6651">
        <v>0.426058174444431</v>
      </c>
      <c r="N10" s="6651">
        <v>0.44249480416082598</v>
      </c>
      <c r="O10" s="6651">
        <v>0.37096215714577002</v>
      </c>
      <c r="P10" s="6651">
        <v>0.45548822506033498</v>
      </c>
      <c r="Q10" s="6651">
        <v>0.452510964453611</v>
      </c>
      <c r="R10" s="6651">
        <v>0.39589415112876197</v>
      </c>
      <c r="S10" s="6651">
        <v>0.50977879436130302</v>
      </c>
      <c r="T10" s="6651">
        <v>0.49858298338884199</v>
      </c>
      <c r="U10" s="6651">
        <v>0.41819939422723601</v>
      </c>
      <c r="V10" s="6653"/>
      <c r="W10" s="6655"/>
      <c r="X10" s="6657"/>
      <c r="Y10" s="6659"/>
      <c r="Z10" s="6651">
        <v>0.30954555298402903</v>
      </c>
      <c r="AA10" s="6651">
        <v>0.53343015975361596</v>
      </c>
      <c r="AB10" s="6651">
        <v>0.490997611246415</v>
      </c>
      <c r="AC10" s="6651">
        <v>0.343949720225941</v>
      </c>
      <c r="AD10" s="6661"/>
      <c r="AE10" s="6651">
        <v>0.235552000396855</v>
      </c>
      <c r="AF10" s="6651">
        <v>0.45575284838663899</v>
      </c>
      <c r="AG10" s="6651">
        <v>0.45266498955859502</v>
      </c>
      <c r="AH10" s="6651">
        <v>0.44261943586339902</v>
      </c>
      <c r="AI10" s="6651">
        <v>0.50562908118791605</v>
      </c>
      <c r="AJ10" s="6651">
        <v>0.42229877350582401</v>
      </c>
      <c r="AK10" s="6651">
        <v>0.31601631814132602</v>
      </c>
      <c r="AL10" s="6651">
        <v>0.39470425978155399</v>
      </c>
      <c r="AM10" s="6651">
        <v>0.45762781190913199</v>
      </c>
      <c r="AN10" s="6651">
        <v>0.50676844903381901</v>
      </c>
      <c r="AO10" s="6651">
        <v>0.370999258111393</v>
      </c>
      <c r="AP10" s="6663"/>
      <c r="AQ10" s="6651">
        <v>0.43752570186835299</v>
      </c>
      <c r="AR10" s="6651">
        <v>0.31645656266042999</v>
      </c>
      <c r="AS10" s="6651">
        <v>0.43785578117075002</v>
      </c>
      <c r="AT10" s="6651">
        <v>0.37086603753666902</v>
      </c>
      <c r="AU10" s="6651">
        <v>0.32211900214157602</v>
      </c>
      <c r="AV10" s="6651">
        <v>0.391831893914867</v>
      </c>
      <c r="AW10" s="6651">
        <v>0.53990049562352804</v>
      </c>
      <c r="AX10" s="6651">
        <v>0.52657343607440799</v>
      </c>
      <c r="AY10" s="6651">
        <v>0.44903685935989501</v>
      </c>
      <c r="AZ10" s="6648">
        <v>0.388751447108384</v>
      </c>
    </row>
    <row r="11" spans="1:52" ht="17" x14ac:dyDescent="0.2">
      <c r="A11" s="6715" t="s">
        <v>306</v>
      </c>
      <c r="B11" s="6650">
        <v>9.0389457209608295E-2</v>
      </c>
      <c r="C11" s="6651">
        <v>0.10936511843400699</v>
      </c>
      <c r="D11" s="6651">
        <v>7.4435660150691904E-2</v>
      </c>
      <c r="E11" s="6651">
        <v>7.7526310565734904E-2</v>
      </c>
      <c r="F11" s="6651">
        <v>5.5326552996059097E-2</v>
      </c>
      <c r="G11" s="6651">
        <v>0.159962853535384</v>
      </c>
      <c r="H11" s="6651">
        <v>0.118107813961806</v>
      </c>
      <c r="I11" s="6651">
        <v>6.3781986154650305E-2</v>
      </c>
      <c r="J11" s="6651">
        <v>0.127872120778462</v>
      </c>
      <c r="K11" s="6651">
        <v>8.9301612458722895E-2</v>
      </c>
      <c r="L11" s="6651">
        <v>6.8812461427556398E-2</v>
      </c>
      <c r="M11" s="6651">
        <v>7.1246927753383898E-2</v>
      </c>
      <c r="N11" s="6651">
        <v>7.4626634687270696E-2</v>
      </c>
      <c r="O11" s="6651">
        <v>0.11435702635159101</v>
      </c>
      <c r="P11" s="6651">
        <v>0.12634057556757999</v>
      </c>
      <c r="Q11" s="6651">
        <v>0.107325617189603</v>
      </c>
      <c r="R11" s="6651">
        <v>7.3388402899614499E-2</v>
      </c>
      <c r="S11" s="6651">
        <v>0.117964823071181</v>
      </c>
      <c r="T11" s="6651">
        <v>6.6272809365776897E-2</v>
      </c>
      <c r="U11" s="6651">
        <v>8.7797845743012595E-2</v>
      </c>
      <c r="V11" s="6653"/>
      <c r="W11" s="6655"/>
      <c r="X11" s="6657"/>
      <c r="Y11" s="6659"/>
      <c r="Z11" s="6651">
        <v>5.6136395856218303E-2</v>
      </c>
      <c r="AA11" s="6651">
        <v>5.3102466579219597E-2</v>
      </c>
      <c r="AB11" s="6651">
        <v>0.13353658180458899</v>
      </c>
      <c r="AC11" s="6651">
        <v>0.30177452026347501</v>
      </c>
      <c r="AD11" s="6661"/>
      <c r="AE11" s="6651">
        <v>0.12547229869947299</v>
      </c>
      <c r="AF11" s="6651">
        <v>0.10582402944286499</v>
      </c>
      <c r="AG11" s="6651">
        <v>9.1876689050855803E-2</v>
      </c>
      <c r="AH11" s="6651">
        <v>0.11468874703988099</v>
      </c>
      <c r="AI11" s="6651">
        <v>6.6055338262173593E-2</v>
      </c>
      <c r="AJ11" s="6651">
        <v>8.9081520023267594E-2</v>
      </c>
      <c r="AK11" s="6651">
        <v>7.3498867862914194E-2</v>
      </c>
      <c r="AL11" s="6651">
        <v>8.1820842759218498E-2</v>
      </c>
      <c r="AM11" s="6651">
        <v>8.7505220136150197E-2</v>
      </c>
      <c r="AN11" s="6651">
        <v>5.6517217459338499E-2</v>
      </c>
      <c r="AO11" s="6651">
        <v>0.14697274712900499</v>
      </c>
      <c r="AP11" s="6663"/>
      <c r="AQ11" s="6651">
        <v>7.7471717857656094E-2</v>
      </c>
      <c r="AR11" s="6651">
        <v>0.35283497803890301</v>
      </c>
      <c r="AS11" s="6651">
        <v>7.0647288245273401E-2</v>
      </c>
      <c r="AT11" s="6651">
        <v>0.101133117940315</v>
      </c>
      <c r="AU11" s="6651">
        <v>0.101972675516213</v>
      </c>
      <c r="AV11" s="6651">
        <v>8.3087332328685898E-2</v>
      </c>
      <c r="AW11" s="6651">
        <v>8.4851225678485506E-2</v>
      </c>
      <c r="AX11" s="6651">
        <v>8.7773909717308807E-2</v>
      </c>
      <c r="AY11" s="6651">
        <v>0.11391682520011601</v>
      </c>
      <c r="AZ11" s="6648">
        <v>8.28507549408527E-2</v>
      </c>
    </row>
    <row r="12" spans="1:52" ht="17" x14ac:dyDescent="0.2">
      <c r="A12" s="6715" t="s">
        <v>36</v>
      </c>
      <c r="B12" s="6650">
        <v>8.26817316753959E-2</v>
      </c>
      <c r="C12" s="6651">
        <v>6.0935020559448702E-2</v>
      </c>
      <c r="D12" s="6651">
        <v>0.100965290374083</v>
      </c>
      <c r="E12" s="6651">
        <v>6.3685411986230206E-2</v>
      </c>
      <c r="F12" s="6651">
        <v>8.6108550829695193E-2</v>
      </c>
      <c r="G12" s="6651">
        <v>7.5832916879839396E-2</v>
      </c>
      <c r="H12" s="6651">
        <v>3.97619694421711E-2</v>
      </c>
      <c r="I12" s="6651">
        <v>0.13737143105322999</v>
      </c>
      <c r="J12" s="6651">
        <v>0.142342649894308</v>
      </c>
      <c r="K12" s="6651">
        <v>7.0313789987198894E-2</v>
      </c>
      <c r="L12" s="6651">
        <v>5.2125309227825101E-2</v>
      </c>
      <c r="M12" s="6651">
        <v>6.7721191893608507E-2</v>
      </c>
      <c r="N12" s="6651">
        <v>6.5891837293463595E-2</v>
      </c>
      <c r="O12" s="6651">
        <v>0.140276514108296</v>
      </c>
      <c r="P12" s="6651">
        <v>9.6295861389136997E-2</v>
      </c>
      <c r="Q12" s="6651">
        <v>3.5724436922080299E-2</v>
      </c>
      <c r="R12" s="6651">
        <v>8.5248466950340995E-2</v>
      </c>
      <c r="S12" s="6651">
        <v>8.2606017941585397E-2</v>
      </c>
      <c r="T12" s="6651">
        <v>8.3662872898274995E-2</v>
      </c>
      <c r="U12" s="6651">
        <v>4.8296040074198202E-2</v>
      </c>
      <c r="V12" s="6653"/>
      <c r="W12" s="6655"/>
      <c r="X12" s="6657"/>
      <c r="Y12" s="6659"/>
      <c r="Z12" s="6651">
        <v>4.2634794232938603E-2</v>
      </c>
      <c r="AA12" s="6651">
        <v>7.9992951547476598E-2</v>
      </c>
      <c r="AB12" s="6651">
        <v>0.10585063573552</v>
      </c>
      <c r="AC12" s="6651">
        <v>0.102434228107144</v>
      </c>
      <c r="AD12" s="6661"/>
      <c r="AE12" s="6651">
        <v>0.199095088093525</v>
      </c>
      <c r="AF12" s="6651">
        <v>7.7766333878063004E-2</v>
      </c>
      <c r="AG12" s="6651">
        <v>6.0931869830480698E-2</v>
      </c>
      <c r="AH12" s="6651">
        <v>3.8803169478609303E-2</v>
      </c>
      <c r="AI12" s="6651">
        <v>1.57973411852287E-2</v>
      </c>
      <c r="AJ12" s="6651">
        <v>8.8141733866305694E-2</v>
      </c>
      <c r="AK12" s="6651">
        <v>0.20671166401340799</v>
      </c>
      <c r="AL12" s="6651">
        <v>8.1284219650162595E-2</v>
      </c>
      <c r="AM12" s="6651">
        <v>9.7059605244088604E-2</v>
      </c>
      <c r="AN12" s="6651">
        <v>3.8459113009851498E-2</v>
      </c>
      <c r="AO12" s="6651">
        <v>8.9083142849588404E-2</v>
      </c>
      <c r="AP12" s="6663"/>
      <c r="AQ12" s="6651">
        <v>8.3060205768190107E-2</v>
      </c>
      <c r="AR12" s="6651">
        <v>4.7942216644800598E-2</v>
      </c>
      <c r="AS12" s="6651">
        <v>0.13211186316176099</v>
      </c>
      <c r="AT12" s="6651">
        <v>1.31555275369516E-2</v>
      </c>
      <c r="AU12" s="6651">
        <v>0.13478748649969999</v>
      </c>
      <c r="AV12" s="6651">
        <v>8.59668405918525E-2</v>
      </c>
      <c r="AW12" s="6651">
        <v>6.7446073729013595E-2</v>
      </c>
      <c r="AX12" s="6651">
        <v>3.6713595495166902E-2</v>
      </c>
      <c r="AY12" s="6651">
        <v>6.3927966188210797E-2</v>
      </c>
      <c r="AZ12" s="6648">
        <v>6.7990119234836194E-2</v>
      </c>
    </row>
    <row r="13" spans="1:52" ht="17" x14ac:dyDescent="0.2">
      <c r="A13" s="6716" t="s">
        <v>68</v>
      </c>
      <c r="B13" s="6714">
        <v>1513</v>
      </c>
      <c r="C13" s="6664">
        <v>657</v>
      </c>
      <c r="D13" s="6665">
        <v>856</v>
      </c>
      <c r="E13" s="6666">
        <v>254</v>
      </c>
      <c r="F13" s="6667">
        <v>371</v>
      </c>
      <c r="G13" s="6668">
        <v>239</v>
      </c>
      <c r="H13" s="6669">
        <v>297</v>
      </c>
      <c r="I13" s="6670">
        <v>352</v>
      </c>
      <c r="J13" s="6671">
        <v>239</v>
      </c>
      <c r="K13" s="6672">
        <v>573</v>
      </c>
      <c r="L13" s="6673">
        <v>426</v>
      </c>
      <c r="M13" s="6674">
        <v>275</v>
      </c>
      <c r="N13" s="6675">
        <v>1039</v>
      </c>
      <c r="O13" s="6676">
        <v>234</v>
      </c>
      <c r="P13" s="6677">
        <v>146</v>
      </c>
      <c r="Q13" s="6678">
        <v>93</v>
      </c>
      <c r="R13" s="6679">
        <v>868</v>
      </c>
      <c r="S13" s="6680">
        <v>260</v>
      </c>
      <c r="T13" s="6681">
        <v>255</v>
      </c>
      <c r="U13" s="6682">
        <v>89</v>
      </c>
      <c r="V13" s="6683">
        <v>18</v>
      </c>
      <c r="W13" s="6684">
        <v>9</v>
      </c>
      <c r="X13" s="6685">
        <v>6</v>
      </c>
      <c r="Y13" s="6686">
        <v>8</v>
      </c>
      <c r="Z13" s="6687">
        <v>471</v>
      </c>
      <c r="AA13" s="6688">
        <v>510</v>
      </c>
      <c r="AB13" s="6689">
        <v>417</v>
      </c>
      <c r="AC13" s="6690">
        <v>52</v>
      </c>
      <c r="AD13" s="6691">
        <v>20</v>
      </c>
      <c r="AE13" s="6692">
        <v>43</v>
      </c>
      <c r="AF13" s="6693">
        <v>114</v>
      </c>
      <c r="AG13" s="6694">
        <v>167</v>
      </c>
      <c r="AH13" s="6695">
        <v>79</v>
      </c>
      <c r="AI13" s="6696">
        <v>80</v>
      </c>
      <c r="AJ13" s="6697">
        <v>1064</v>
      </c>
      <c r="AK13" s="6698">
        <v>43</v>
      </c>
      <c r="AL13" s="6699">
        <v>504</v>
      </c>
      <c r="AM13" s="6700">
        <v>608</v>
      </c>
      <c r="AN13" s="6701">
        <v>190</v>
      </c>
      <c r="AO13" s="6702">
        <v>201</v>
      </c>
      <c r="AP13" s="6703">
        <v>10</v>
      </c>
      <c r="AQ13" s="6704">
        <v>1196</v>
      </c>
      <c r="AR13" s="6705">
        <v>60</v>
      </c>
      <c r="AS13" s="6706">
        <v>141</v>
      </c>
      <c r="AT13" s="6707">
        <v>112</v>
      </c>
      <c r="AU13" s="6708">
        <v>294</v>
      </c>
      <c r="AV13" s="6709">
        <v>406</v>
      </c>
      <c r="AW13" s="6710">
        <v>336</v>
      </c>
      <c r="AX13" s="6711">
        <v>200</v>
      </c>
      <c r="AY13" s="6712">
        <v>118</v>
      </c>
      <c r="AZ13" s="6713">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308</v>
      </c>
    </row>
    <row r="8" spans="1:52" ht="17" x14ac:dyDescent="0.2">
      <c r="A8" s="99" t="s">
        <v>307</v>
      </c>
    </row>
    <row r="9" spans="1:52" ht="17" x14ac:dyDescent="0.2">
      <c r="A9" s="6828" t="s">
        <v>309</v>
      </c>
      <c r="B9" s="6762">
        <v>0.44582066693350197</v>
      </c>
      <c r="C9" s="6717">
        <v>0.440268945216642</v>
      </c>
      <c r="D9" s="6718">
        <v>0.45049751625822698</v>
      </c>
      <c r="E9" s="6719">
        <v>0.36303698527588801</v>
      </c>
      <c r="F9" s="6720">
        <v>0.37113178294573701</v>
      </c>
      <c r="G9" s="6721">
        <v>0.47895740315391999</v>
      </c>
      <c r="H9" s="6722">
        <v>0.49412515399921297</v>
      </c>
      <c r="I9" s="6723">
        <v>0.53316132305602904</v>
      </c>
      <c r="J9" s="6724">
        <v>0.49225694251989199</v>
      </c>
      <c r="K9" s="6725">
        <v>0.47421642628447103</v>
      </c>
      <c r="L9" s="6726">
        <v>0.35201051028330199</v>
      </c>
      <c r="M9" s="6727">
        <v>0.46446836310311301</v>
      </c>
      <c r="N9" s="6728">
        <v>0.42537032107865902</v>
      </c>
      <c r="O9" s="6729">
        <v>0.51792586480928904</v>
      </c>
      <c r="P9" s="6730">
        <v>0.44932114869690498</v>
      </c>
      <c r="Q9" s="6731">
        <v>0.402190852819439</v>
      </c>
      <c r="R9" s="6732">
        <v>0.55006872138432805</v>
      </c>
      <c r="S9" s="6733">
        <v>9.1025456642851693E-2</v>
      </c>
      <c r="T9" s="6734">
        <v>0.41729596760806698</v>
      </c>
      <c r="U9" s="6735">
        <v>0.58322537814021502</v>
      </c>
      <c r="V9" s="6765"/>
      <c r="W9" s="6767"/>
      <c r="X9" s="6769"/>
      <c r="Y9" s="6771"/>
      <c r="Z9" s="6736">
        <v>0.52511958084794896</v>
      </c>
      <c r="AA9" s="6737">
        <v>0.39817066991484501</v>
      </c>
      <c r="AB9" s="6738">
        <v>0.40197672197463602</v>
      </c>
      <c r="AC9" s="6739">
        <v>0.28658314608152002</v>
      </c>
      <c r="AD9" s="6773"/>
      <c r="AE9" s="6740">
        <v>0.539286777750284</v>
      </c>
      <c r="AF9" s="6741">
        <v>0.43719563628184199</v>
      </c>
      <c r="AG9" s="6742">
        <v>0.50646194737376304</v>
      </c>
      <c r="AH9" s="6743">
        <v>0.37612839611381099</v>
      </c>
      <c r="AI9" s="6744">
        <v>0.55681703315848097</v>
      </c>
      <c r="AJ9" s="6745">
        <v>0.43703595419491997</v>
      </c>
      <c r="AK9" s="6746">
        <v>0.47235928724586901</v>
      </c>
      <c r="AL9" s="6747">
        <v>0.46130001077090899</v>
      </c>
      <c r="AM9" s="6748">
        <v>0.45602635565524602</v>
      </c>
      <c r="AN9" s="6749">
        <v>0.41644590481431498</v>
      </c>
      <c r="AO9" s="6750">
        <v>0.41086843045711102</v>
      </c>
      <c r="AP9" s="6775"/>
      <c r="AQ9" s="6751">
        <v>0.45676229616722902</v>
      </c>
      <c r="AR9" s="6752">
        <v>0.50491646901846399</v>
      </c>
      <c r="AS9" s="6753">
        <v>0.37459178933452703</v>
      </c>
      <c r="AT9" s="6754">
        <v>0.35192671681269899</v>
      </c>
      <c r="AU9" s="6755">
        <v>0.49918828276025701</v>
      </c>
      <c r="AV9" s="6756">
        <v>0.41700791058625197</v>
      </c>
      <c r="AW9" s="6757">
        <v>0.43709810331155102</v>
      </c>
      <c r="AX9" s="6758">
        <v>0.41246998170906202</v>
      </c>
      <c r="AY9" s="6759">
        <v>0.43796777724415498</v>
      </c>
      <c r="AZ9" s="6760">
        <v>0.47270407183645902</v>
      </c>
    </row>
    <row r="10" spans="1:52" ht="17" x14ac:dyDescent="0.2">
      <c r="A10" s="6828" t="s">
        <v>310</v>
      </c>
      <c r="B10" s="6763">
        <v>0.34247131246506102</v>
      </c>
      <c r="C10" s="6764">
        <v>0.33907678096843202</v>
      </c>
      <c r="D10" s="6764">
        <v>0.34533091407109101</v>
      </c>
      <c r="E10" s="6764">
        <v>0.37220384314478699</v>
      </c>
      <c r="F10" s="6764">
        <v>0.403738934733683</v>
      </c>
      <c r="G10" s="6764">
        <v>0.33529096560704402</v>
      </c>
      <c r="H10" s="6764">
        <v>0.320476667792776</v>
      </c>
      <c r="I10" s="6764">
        <v>0.26893930604990501</v>
      </c>
      <c r="J10" s="6764">
        <v>0.29686183777637398</v>
      </c>
      <c r="K10" s="6764">
        <v>0.31704572975936901</v>
      </c>
      <c r="L10" s="6764">
        <v>0.412229098383885</v>
      </c>
      <c r="M10" s="6764">
        <v>0.35292089867070697</v>
      </c>
      <c r="N10" s="6764">
        <v>0.36305241444716002</v>
      </c>
      <c r="O10" s="6764">
        <v>0.287377318123819</v>
      </c>
      <c r="P10" s="6764">
        <v>0.35153256940064298</v>
      </c>
      <c r="Q10" s="6764">
        <v>0.30486812087123599</v>
      </c>
      <c r="R10" s="6764">
        <v>0.32637615296906097</v>
      </c>
      <c r="S10" s="6764">
        <v>0.40731345768166699</v>
      </c>
      <c r="T10" s="6764">
        <v>0.36457232421628999</v>
      </c>
      <c r="U10" s="6764">
        <v>0.24569228147288399</v>
      </c>
      <c r="V10" s="6766"/>
      <c r="W10" s="6768"/>
      <c r="X10" s="6770"/>
      <c r="Y10" s="6772"/>
      <c r="Z10" s="6764">
        <v>0.294014006490601</v>
      </c>
      <c r="AA10" s="6764">
        <v>0.40752079603194502</v>
      </c>
      <c r="AB10" s="6764">
        <v>0.33416365039614598</v>
      </c>
      <c r="AC10" s="6764">
        <v>0.41937920270479501</v>
      </c>
      <c r="AD10" s="6774"/>
      <c r="AE10" s="6764">
        <v>0.29602539852960302</v>
      </c>
      <c r="AF10" s="6764">
        <v>0.33068192468462398</v>
      </c>
      <c r="AG10" s="6764">
        <v>0.27262351807985702</v>
      </c>
      <c r="AH10" s="6764">
        <v>0.36381675803090302</v>
      </c>
      <c r="AI10" s="6764">
        <v>0.29625841805396802</v>
      </c>
      <c r="AJ10" s="6764">
        <v>0.35774855412467099</v>
      </c>
      <c r="AK10" s="6764">
        <v>0.288847429220422</v>
      </c>
      <c r="AL10" s="6764">
        <v>0.336314991436369</v>
      </c>
      <c r="AM10" s="6764">
        <v>0.34945408373777898</v>
      </c>
      <c r="AN10" s="6764">
        <v>0.34232911219607898</v>
      </c>
      <c r="AO10" s="6764">
        <v>0.335035617203364</v>
      </c>
      <c r="AP10" s="6776"/>
      <c r="AQ10" s="6764">
        <v>0.343259947356993</v>
      </c>
      <c r="AR10" s="6764">
        <v>0.19457084643383099</v>
      </c>
      <c r="AS10" s="6764">
        <v>0.38275530094967303</v>
      </c>
      <c r="AT10" s="6764">
        <v>0.36360581590885099</v>
      </c>
      <c r="AU10" s="6764">
        <v>0.30963755995708497</v>
      </c>
      <c r="AV10" s="6764">
        <v>0.382134717193789</v>
      </c>
      <c r="AW10" s="6764">
        <v>0.34520189302461002</v>
      </c>
      <c r="AX10" s="6764">
        <v>0.34730229404030599</v>
      </c>
      <c r="AY10" s="6764">
        <v>0.37253511186706101</v>
      </c>
      <c r="AZ10" s="6761">
        <v>0.27724509394729702</v>
      </c>
    </row>
    <row r="11" spans="1:52" ht="17" x14ac:dyDescent="0.2">
      <c r="A11" s="6828" t="s">
        <v>311</v>
      </c>
      <c r="B11" s="6763">
        <v>0.15764016287970301</v>
      </c>
      <c r="C11" s="6764">
        <v>0.16019513561566501</v>
      </c>
      <c r="D11" s="6764">
        <v>0.155487817512933</v>
      </c>
      <c r="E11" s="6764">
        <v>0.20756767052191999</v>
      </c>
      <c r="F11" s="6764">
        <v>0.15027606901725399</v>
      </c>
      <c r="G11" s="6764">
        <v>0.140951903485701</v>
      </c>
      <c r="H11" s="6764">
        <v>0.13517173282471701</v>
      </c>
      <c r="I11" s="6764">
        <v>0.161306659365511</v>
      </c>
      <c r="J11" s="6764">
        <v>0.13857875012416199</v>
      </c>
      <c r="K11" s="6764">
        <v>0.16245146612710201</v>
      </c>
      <c r="L11" s="6764">
        <v>0.178955097295001</v>
      </c>
      <c r="M11" s="6764">
        <v>0.14322285925117001</v>
      </c>
      <c r="N11" s="6764">
        <v>0.15572578176771801</v>
      </c>
      <c r="O11" s="6764">
        <v>0.14161669848640401</v>
      </c>
      <c r="P11" s="6764">
        <v>0.16546264231702801</v>
      </c>
      <c r="Q11" s="6764">
        <v>0.217723104777166</v>
      </c>
      <c r="R11" s="6764">
        <v>9.9380251239787401E-2</v>
      </c>
      <c r="S11" s="6764">
        <v>0.37154868447525702</v>
      </c>
      <c r="T11" s="6764">
        <v>0.152151245769788</v>
      </c>
      <c r="U11" s="6764">
        <v>0.110056374331801</v>
      </c>
      <c r="V11" s="6766"/>
      <c r="W11" s="6768"/>
      <c r="X11" s="6770"/>
      <c r="Y11" s="6772"/>
      <c r="Z11" s="6764">
        <v>0.13195556501679101</v>
      </c>
      <c r="AA11" s="6764">
        <v>0.151022365801112</v>
      </c>
      <c r="AB11" s="6764">
        <v>0.194789624044997</v>
      </c>
      <c r="AC11" s="6764">
        <v>0.172164965708858</v>
      </c>
      <c r="AD11" s="6774"/>
      <c r="AE11" s="6764">
        <v>0.16468782372011301</v>
      </c>
      <c r="AF11" s="6764">
        <v>0.18469324635888201</v>
      </c>
      <c r="AG11" s="6764">
        <v>0.15854255591449901</v>
      </c>
      <c r="AH11" s="6764">
        <v>0.168413376051918</v>
      </c>
      <c r="AI11" s="6764">
        <v>7.3417679370104197E-2</v>
      </c>
      <c r="AJ11" s="6764">
        <v>0.156349109825071</v>
      </c>
      <c r="AK11" s="6764">
        <v>0.184397878353491</v>
      </c>
      <c r="AL11" s="6764">
        <v>0.14108373547254699</v>
      </c>
      <c r="AM11" s="6764">
        <v>0.15515451184253001</v>
      </c>
      <c r="AN11" s="6764">
        <v>0.19577896939408901</v>
      </c>
      <c r="AO11" s="6764">
        <v>0.16864800492608301</v>
      </c>
      <c r="AP11" s="6776"/>
      <c r="AQ11" s="6764">
        <v>0.14790819209442299</v>
      </c>
      <c r="AR11" s="6764">
        <v>0.192991582059787</v>
      </c>
      <c r="AS11" s="6764">
        <v>0.19872614414765899</v>
      </c>
      <c r="AT11" s="6764">
        <v>0.22353988958753701</v>
      </c>
      <c r="AU11" s="6764">
        <v>0.13451524934650899</v>
      </c>
      <c r="AV11" s="6764">
        <v>0.15622782248176001</v>
      </c>
      <c r="AW11" s="6764">
        <v>0.158636133023418</v>
      </c>
      <c r="AX11" s="6764">
        <v>0.18578418767082899</v>
      </c>
      <c r="AY11" s="6764">
        <v>0.13256444240464199</v>
      </c>
      <c r="AZ11" s="6761">
        <v>0.190165294614973</v>
      </c>
    </row>
    <row r="12" spans="1:52" ht="17" x14ac:dyDescent="0.2">
      <c r="A12" s="6828" t="s">
        <v>312</v>
      </c>
      <c r="B12" s="6763">
        <v>5.4067857721735002E-2</v>
      </c>
      <c r="C12" s="6764">
        <v>6.0459138199260999E-2</v>
      </c>
      <c r="D12" s="6764">
        <v>4.8683752157748401E-2</v>
      </c>
      <c r="E12" s="6764">
        <v>5.7191501057405301E-2</v>
      </c>
      <c r="F12" s="6764">
        <v>7.4853213303325797E-2</v>
      </c>
      <c r="G12" s="6764">
        <v>4.4799727753334399E-2</v>
      </c>
      <c r="H12" s="6764">
        <v>5.0226445383294099E-2</v>
      </c>
      <c r="I12" s="6764">
        <v>3.6592711528555699E-2</v>
      </c>
      <c r="J12" s="6764">
        <v>7.2302469579571593E-2</v>
      </c>
      <c r="K12" s="6764">
        <v>4.6286377829057701E-2</v>
      </c>
      <c r="L12" s="6764">
        <v>5.6805294037811399E-2</v>
      </c>
      <c r="M12" s="6764">
        <v>3.93878789750092E-2</v>
      </c>
      <c r="N12" s="6764">
        <v>5.5851482706463E-2</v>
      </c>
      <c r="O12" s="6764">
        <v>5.3080118580487903E-2</v>
      </c>
      <c r="P12" s="6764">
        <v>3.3683639585424599E-2</v>
      </c>
      <c r="Q12" s="6764">
        <v>7.5217921532159698E-2</v>
      </c>
      <c r="R12" s="6764">
        <v>2.4174874406824001E-2</v>
      </c>
      <c r="S12" s="6764">
        <v>0.13011240120022499</v>
      </c>
      <c r="T12" s="6764">
        <v>6.5980462405855103E-2</v>
      </c>
      <c r="U12" s="6764">
        <v>6.1025966055100002E-2</v>
      </c>
      <c r="V12" s="6766"/>
      <c r="W12" s="6768"/>
      <c r="X12" s="6770"/>
      <c r="Y12" s="6772"/>
      <c r="Z12" s="6764">
        <v>4.8910847644659201E-2</v>
      </c>
      <c r="AA12" s="6764">
        <v>4.3286168252098002E-2</v>
      </c>
      <c r="AB12" s="6764">
        <v>6.9070003584220205E-2</v>
      </c>
      <c r="AC12" s="6764">
        <v>0.12187268550482699</v>
      </c>
      <c r="AD12" s="6774"/>
      <c r="AE12" s="6764">
        <v>0</v>
      </c>
      <c r="AF12" s="6764">
        <v>4.7429192674651802E-2</v>
      </c>
      <c r="AG12" s="6764">
        <v>6.2371978631881202E-2</v>
      </c>
      <c r="AH12" s="6764">
        <v>9.1641469803368902E-2</v>
      </c>
      <c r="AI12" s="6764">
        <v>7.3506869417446302E-2</v>
      </c>
      <c r="AJ12" s="6764">
        <v>4.8866381855338703E-2</v>
      </c>
      <c r="AK12" s="6764">
        <v>5.4395405180217501E-2</v>
      </c>
      <c r="AL12" s="6764">
        <v>6.1301262320175097E-2</v>
      </c>
      <c r="AM12" s="6764">
        <v>3.9365048764444299E-2</v>
      </c>
      <c r="AN12" s="6764">
        <v>4.54460135955174E-2</v>
      </c>
      <c r="AO12" s="6764">
        <v>8.5447947413441902E-2</v>
      </c>
      <c r="AP12" s="6776"/>
      <c r="AQ12" s="6764">
        <v>5.2069564381355002E-2</v>
      </c>
      <c r="AR12" s="6764">
        <v>0.107521102487918</v>
      </c>
      <c r="AS12" s="6764">
        <v>4.3926765568140798E-2</v>
      </c>
      <c r="AT12" s="6764">
        <v>6.0927577690913497E-2</v>
      </c>
      <c r="AU12" s="6764">
        <v>5.6658907936149E-2</v>
      </c>
      <c r="AV12" s="6764">
        <v>4.4629549738198902E-2</v>
      </c>
      <c r="AW12" s="6764">
        <v>5.9063870640420298E-2</v>
      </c>
      <c r="AX12" s="6764">
        <v>5.4443536579801999E-2</v>
      </c>
      <c r="AY12" s="6764">
        <v>5.69326684841421E-2</v>
      </c>
      <c r="AZ12" s="6761">
        <v>5.9885539601270903E-2</v>
      </c>
    </row>
    <row r="13" spans="1:52" ht="17" x14ac:dyDescent="0.2">
      <c r="A13" s="6829" t="s">
        <v>68</v>
      </c>
      <c r="B13" s="6827">
        <v>1513</v>
      </c>
      <c r="C13" s="6777">
        <v>658</v>
      </c>
      <c r="D13" s="6778">
        <v>855</v>
      </c>
      <c r="E13" s="6779">
        <v>254</v>
      </c>
      <c r="F13" s="6780">
        <v>374</v>
      </c>
      <c r="G13" s="6781">
        <v>239</v>
      </c>
      <c r="H13" s="6782">
        <v>294</v>
      </c>
      <c r="I13" s="6783">
        <v>352</v>
      </c>
      <c r="J13" s="6784">
        <v>238</v>
      </c>
      <c r="K13" s="6785">
        <v>573</v>
      </c>
      <c r="L13" s="6786">
        <v>425</v>
      </c>
      <c r="M13" s="6787">
        <v>277</v>
      </c>
      <c r="N13" s="6788">
        <v>1038</v>
      </c>
      <c r="O13" s="6789">
        <v>233</v>
      </c>
      <c r="P13" s="6790">
        <v>148</v>
      </c>
      <c r="Q13" s="6791">
        <v>93</v>
      </c>
      <c r="R13" s="6792">
        <v>865</v>
      </c>
      <c r="S13" s="6793">
        <v>261</v>
      </c>
      <c r="T13" s="6794">
        <v>257</v>
      </c>
      <c r="U13" s="6795">
        <v>90</v>
      </c>
      <c r="V13" s="6796">
        <v>18</v>
      </c>
      <c r="W13" s="6797">
        <v>9</v>
      </c>
      <c r="X13" s="6798">
        <v>5</v>
      </c>
      <c r="Y13" s="6799">
        <v>8</v>
      </c>
      <c r="Z13" s="6800">
        <v>471</v>
      </c>
      <c r="AA13" s="6801">
        <v>510</v>
      </c>
      <c r="AB13" s="6802">
        <v>419</v>
      </c>
      <c r="AC13" s="6803">
        <v>51</v>
      </c>
      <c r="AD13" s="6804">
        <v>20</v>
      </c>
      <c r="AE13" s="6805">
        <v>42</v>
      </c>
      <c r="AF13" s="6806">
        <v>112</v>
      </c>
      <c r="AG13" s="6807">
        <v>168</v>
      </c>
      <c r="AH13" s="6808">
        <v>79</v>
      </c>
      <c r="AI13" s="6809">
        <v>80</v>
      </c>
      <c r="AJ13" s="6810">
        <v>1065</v>
      </c>
      <c r="AK13" s="6811">
        <v>43</v>
      </c>
      <c r="AL13" s="6812">
        <v>503</v>
      </c>
      <c r="AM13" s="6813">
        <v>608</v>
      </c>
      <c r="AN13" s="6814">
        <v>191</v>
      </c>
      <c r="AO13" s="6815">
        <v>201</v>
      </c>
      <c r="AP13" s="6816">
        <v>10</v>
      </c>
      <c r="AQ13" s="6817">
        <v>1196</v>
      </c>
      <c r="AR13" s="6818">
        <v>60</v>
      </c>
      <c r="AS13" s="6819">
        <v>141</v>
      </c>
      <c r="AT13" s="6820">
        <v>112</v>
      </c>
      <c r="AU13" s="6821">
        <v>295</v>
      </c>
      <c r="AV13" s="6822">
        <v>408</v>
      </c>
      <c r="AW13" s="6823">
        <v>332</v>
      </c>
      <c r="AX13" s="6824">
        <v>202</v>
      </c>
      <c r="AY13" s="6825">
        <v>118</v>
      </c>
      <c r="AZ13" s="6826">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314</v>
      </c>
    </row>
    <row r="8" spans="1:52" ht="17" x14ac:dyDescent="0.2">
      <c r="A8" s="99" t="s">
        <v>313</v>
      </c>
    </row>
    <row r="9" spans="1:52" ht="17" x14ac:dyDescent="0.2">
      <c r="A9" s="6941" t="s">
        <v>39</v>
      </c>
      <c r="B9" s="6875">
        <v>0.35591978884067998</v>
      </c>
      <c r="C9" s="6830">
        <v>0.35738840405919398</v>
      </c>
      <c r="D9" s="6831">
        <v>0.35468288857480401</v>
      </c>
      <c r="E9" s="6832">
        <v>0.238978815328378</v>
      </c>
      <c r="F9" s="6833">
        <v>0.26032570982657999</v>
      </c>
      <c r="G9" s="6834">
        <v>0.41880398110927097</v>
      </c>
      <c r="H9" s="6835">
        <v>0.41349365099973601</v>
      </c>
      <c r="I9" s="6836">
        <v>0.46315401473722401</v>
      </c>
      <c r="J9" s="6837">
        <v>0.39552760609328003</v>
      </c>
      <c r="K9" s="6838">
        <v>0.32738716699036002</v>
      </c>
      <c r="L9" s="6839">
        <v>0.38273424610909901</v>
      </c>
      <c r="M9" s="6840">
        <v>0.31482670654296802</v>
      </c>
      <c r="N9" s="6841">
        <v>0.35723799477484602</v>
      </c>
      <c r="O9" s="6842">
        <v>0.392548406859835</v>
      </c>
      <c r="P9" s="6843">
        <v>0.35589840406480899</v>
      </c>
      <c r="Q9" s="6844">
        <v>0.219981959196895</v>
      </c>
      <c r="R9" s="6845">
        <v>0.26601243544749198</v>
      </c>
      <c r="S9" s="6846">
        <v>0.50093262752863899</v>
      </c>
      <c r="T9" s="6847">
        <v>0.43070793957710002</v>
      </c>
      <c r="U9" s="6848">
        <v>0.488877180592794</v>
      </c>
      <c r="V9" s="6878"/>
      <c r="W9" s="6880"/>
      <c r="X9" s="6882"/>
      <c r="Y9" s="6884"/>
      <c r="Z9" s="6849">
        <v>3.1642629202450603E-2</v>
      </c>
      <c r="AA9" s="6850">
        <v>0.26052766224481999</v>
      </c>
      <c r="AB9" s="6851">
        <v>0.80308073658496404</v>
      </c>
      <c r="AC9" s="6852">
        <v>0.56304044943361797</v>
      </c>
      <c r="AD9" s="6886"/>
      <c r="AE9" s="6853">
        <v>0.23471901844548601</v>
      </c>
      <c r="AF9" s="6854">
        <v>0.37050861267892499</v>
      </c>
      <c r="AG9" s="6855">
        <v>0.39433248770451501</v>
      </c>
      <c r="AH9" s="6856">
        <v>0.43298317204609499</v>
      </c>
      <c r="AI9" s="6857">
        <v>0.31388831741191903</v>
      </c>
      <c r="AJ9" s="6858">
        <v>0.35711300511043298</v>
      </c>
      <c r="AK9" s="6859">
        <v>0.22243757676442799</v>
      </c>
      <c r="AL9" s="6860">
        <v>0.31812483599962899</v>
      </c>
      <c r="AM9" s="6861">
        <v>0.37593116189747</v>
      </c>
      <c r="AN9" s="6862">
        <v>0.29722650592644301</v>
      </c>
      <c r="AO9" s="6863">
        <v>0.448555471967301</v>
      </c>
      <c r="AP9" s="6888"/>
      <c r="AQ9" s="6864">
        <v>0.35141013798910697</v>
      </c>
      <c r="AR9" s="6865">
        <v>0.55338728061791598</v>
      </c>
      <c r="AS9" s="6866">
        <v>0.35239522224386999</v>
      </c>
      <c r="AT9" s="6867">
        <v>0.26566047498472301</v>
      </c>
      <c r="AU9" s="6868">
        <v>0.27527076699598302</v>
      </c>
      <c r="AV9" s="6869">
        <v>0.361842223102321</v>
      </c>
      <c r="AW9" s="6870">
        <v>0.37162406413492799</v>
      </c>
      <c r="AX9" s="6871">
        <v>0.44035329299096199</v>
      </c>
      <c r="AY9" s="6872">
        <v>0.32986645905664702</v>
      </c>
      <c r="AZ9" s="6873">
        <v>0.38941710129539298</v>
      </c>
    </row>
    <row r="10" spans="1:52" ht="17" x14ac:dyDescent="0.2">
      <c r="A10" s="6941" t="s">
        <v>38</v>
      </c>
      <c r="B10" s="6876">
        <v>0.53124035601367903</v>
      </c>
      <c r="C10" s="6877">
        <v>0.51379992147426001</v>
      </c>
      <c r="D10" s="6877">
        <v>0.54592907627670595</v>
      </c>
      <c r="E10" s="6877">
        <v>0.62692298883044095</v>
      </c>
      <c r="F10" s="6877">
        <v>0.58671728583754301</v>
      </c>
      <c r="G10" s="6877">
        <v>0.51607595056390099</v>
      </c>
      <c r="H10" s="6877">
        <v>0.45289249743330301</v>
      </c>
      <c r="I10" s="6877">
        <v>0.47141071551196101</v>
      </c>
      <c r="J10" s="6877">
        <v>0.51008437572385101</v>
      </c>
      <c r="K10" s="6877">
        <v>0.51776061237570803</v>
      </c>
      <c r="L10" s="6877">
        <v>0.54924595004139398</v>
      </c>
      <c r="M10" s="6877">
        <v>0.56147885212846704</v>
      </c>
      <c r="N10" s="6877">
        <v>0.551502648555106</v>
      </c>
      <c r="O10" s="6877">
        <v>0.42514956219713601</v>
      </c>
      <c r="P10" s="6877">
        <v>0.53985831446418697</v>
      </c>
      <c r="Q10" s="6877">
        <v>0.67167668993093699</v>
      </c>
      <c r="R10" s="6877">
        <v>0.62564377897554602</v>
      </c>
      <c r="S10" s="6877">
        <v>0.432500095856517</v>
      </c>
      <c r="T10" s="6877">
        <v>0.44743276079668498</v>
      </c>
      <c r="U10" s="6877">
        <v>0.25906572995347199</v>
      </c>
      <c r="V10" s="6879"/>
      <c r="W10" s="6881"/>
      <c r="X10" s="6883"/>
      <c r="Y10" s="6885"/>
      <c r="Z10" s="6877">
        <v>0.75380290662296501</v>
      </c>
      <c r="AA10" s="6877">
        <v>0.72101677718807899</v>
      </c>
      <c r="AB10" s="6877">
        <v>0.16695176117451099</v>
      </c>
      <c r="AC10" s="6877">
        <v>0.114632907467509</v>
      </c>
      <c r="AD10" s="6887"/>
      <c r="AE10" s="6877">
        <v>0.14135683045200101</v>
      </c>
      <c r="AF10" s="6877">
        <v>0.49576255281359699</v>
      </c>
      <c r="AG10" s="6877">
        <v>0.50075662082913996</v>
      </c>
      <c r="AH10" s="6877">
        <v>0.40388181919987298</v>
      </c>
      <c r="AI10" s="6877">
        <v>0.59277489264491301</v>
      </c>
      <c r="AJ10" s="6877">
        <v>0.53827886271516701</v>
      </c>
      <c r="AK10" s="6877">
        <v>0.63343817076431896</v>
      </c>
      <c r="AL10" s="6877">
        <v>0.53224202564970502</v>
      </c>
      <c r="AM10" s="6877">
        <v>0.55705438524499196</v>
      </c>
      <c r="AN10" s="6877">
        <v>0.53345288600796403</v>
      </c>
      <c r="AO10" s="6877">
        <v>0.45926797870617703</v>
      </c>
      <c r="AP10" s="6889"/>
      <c r="AQ10" s="6877">
        <v>0.562335939832039</v>
      </c>
      <c r="AR10" s="6877">
        <v>0.16054343747566399</v>
      </c>
      <c r="AS10" s="6877">
        <v>0.494606754505234</v>
      </c>
      <c r="AT10" s="6877">
        <v>0.43270801954892402</v>
      </c>
      <c r="AU10" s="6877">
        <v>0.53606181340457904</v>
      </c>
      <c r="AV10" s="6877">
        <v>0.52455400233646299</v>
      </c>
      <c r="AW10" s="6877">
        <v>0.55978291056579399</v>
      </c>
      <c r="AX10" s="6877">
        <v>0.53544646893651304</v>
      </c>
      <c r="AY10" s="6877">
        <v>0.53148638535745696</v>
      </c>
      <c r="AZ10" s="6874">
        <v>0.47404920199846701</v>
      </c>
    </row>
    <row r="11" spans="1:52" ht="17" x14ac:dyDescent="0.2">
      <c r="A11" s="6941" t="s">
        <v>315</v>
      </c>
      <c r="B11" s="6876">
        <v>0.38085944545119899</v>
      </c>
      <c r="C11" s="6877">
        <v>0.42929406739761899</v>
      </c>
      <c r="D11" s="6877">
        <v>0.340066734053528</v>
      </c>
      <c r="E11" s="6877">
        <v>0.51655141625603396</v>
      </c>
      <c r="F11" s="6877">
        <v>0.45643732897278599</v>
      </c>
      <c r="G11" s="6877">
        <v>0.30231430340830501</v>
      </c>
      <c r="H11" s="6877">
        <v>0.31196000439858401</v>
      </c>
      <c r="I11" s="6877">
        <v>0.30649533491633202</v>
      </c>
      <c r="J11" s="6877">
        <v>0.23290982590859</v>
      </c>
      <c r="K11" s="6877">
        <v>0.35751388160168002</v>
      </c>
      <c r="L11" s="6877">
        <v>0.46786529802889998</v>
      </c>
      <c r="M11" s="6877">
        <v>0.51001825622738295</v>
      </c>
      <c r="N11" s="6877">
        <v>0.45483191703564402</v>
      </c>
      <c r="O11" s="6877">
        <v>0.17087783788233499</v>
      </c>
      <c r="P11" s="6877">
        <v>0.32903764318798501</v>
      </c>
      <c r="Q11" s="6877">
        <v>0.43337720187358297</v>
      </c>
      <c r="R11" s="6877">
        <v>0.42441017014758098</v>
      </c>
      <c r="S11" s="6877">
        <v>0.24875894002990701</v>
      </c>
      <c r="T11" s="6877">
        <v>0.44345675778705201</v>
      </c>
      <c r="U11" s="6877">
        <v>0.30383993744353899</v>
      </c>
      <c r="V11" s="6879"/>
      <c r="W11" s="6881"/>
      <c r="X11" s="6883"/>
      <c r="Y11" s="6885"/>
      <c r="Z11" s="6877">
        <v>0.59480385394625801</v>
      </c>
      <c r="AA11" s="6877">
        <v>0.39784400544891702</v>
      </c>
      <c r="AB11" s="6877">
        <v>0.203560029263056</v>
      </c>
      <c r="AC11" s="6877">
        <v>0.116556545366644</v>
      </c>
      <c r="AD11" s="6887"/>
      <c r="AE11" s="6877">
        <v>0.12028424733983201</v>
      </c>
      <c r="AF11" s="6877">
        <v>0.41166087605341101</v>
      </c>
      <c r="AG11" s="6877">
        <v>0.38625382199883801</v>
      </c>
      <c r="AH11" s="6877">
        <v>0.48447900534528598</v>
      </c>
      <c r="AI11" s="6877">
        <v>0.44018380284956199</v>
      </c>
      <c r="AJ11" s="6877">
        <v>0.371214386688622</v>
      </c>
      <c r="AK11" s="6877">
        <v>0.36939693628581999</v>
      </c>
      <c r="AL11" s="6877">
        <v>0.35183116245347001</v>
      </c>
      <c r="AM11" s="6877">
        <v>0.40785904896869801</v>
      </c>
      <c r="AN11" s="6877">
        <v>0.44649617879363801</v>
      </c>
      <c r="AO11" s="6877">
        <v>0.30661629506335097</v>
      </c>
      <c r="AP11" s="6889"/>
      <c r="AQ11" s="6877">
        <v>0.387049914134388</v>
      </c>
      <c r="AR11" s="6877">
        <v>0.146978739672493</v>
      </c>
      <c r="AS11" s="6877">
        <v>0.35221980396140201</v>
      </c>
      <c r="AT11" s="6877">
        <v>0.56303814181147205</v>
      </c>
      <c r="AU11" s="6877">
        <v>0.342569868515326</v>
      </c>
      <c r="AV11" s="6877">
        <v>0.35839076639553902</v>
      </c>
      <c r="AW11" s="6877">
        <v>0.34573565436875597</v>
      </c>
      <c r="AX11" s="6877">
        <v>0.471145112254928</v>
      </c>
      <c r="AY11" s="6877">
        <v>0.50467522022315703</v>
      </c>
      <c r="AZ11" s="6874">
        <v>0.391543810011514</v>
      </c>
    </row>
    <row r="12" spans="1:52" ht="17" x14ac:dyDescent="0.2">
      <c r="A12" s="6941" t="s">
        <v>316</v>
      </c>
      <c r="B12" s="6876">
        <v>0.159406614083582</v>
      </c>
      <c r="C12" s="6877">
        <v>0.200866370001098</v>
      </c>
      <c r="D12" s="6877">
        <v>0.12448828934406</v>
      </c>
      <c r="E12" s="6877">
        <v>0.28512050160750502</v>
      </c>
      <c r="F12" s="6877">
        <v>0.17615262842346199</v>
      </c>
      <c r="G12" s="6877">
        <v>0.146219569269946</v>
      </c>
      <c r="H12" s="6877">
        <v>0.10973885632010499</v>
      </c>
      <c r="I12" s="6877">
        <v>9.7258041222224506E-2</v>
      </c>
      <c r="J12" s="6877">
        <v>0.13346369176592901</v>
      </c>
      <c r="K12" s="6877">
        <v>0.17290974518197899</v>
      </c>
      <c r="L12" s="6877">
        <v>0.19070916723328299</v>
      </c>
      <c r="M12" s="6877">
        <v>0.122793941480799</v>
      </c>
      <c r="N12" s="6877">
        <v>0.17990064990518001</v>
      </c>
      <c r="O12" s="6877">
        <v>8.3979312211779095E-2</v>
      </c>
      <c r="P12" s="6877">
        <v>0.164026807340452</v>
      </c>
      <c r="Q12" s="6877">
        <v>0.19485783482475599</v>
      </c>
      <c r="R12" s="6877">
        <v>0.164116071386327</v>
      </c>
      <c r="S12" s="6877">
        <v>7.8038106536813007E-2</v>
      </c>
      <c r="T12" s="6877">
        <v>0.23808054106673501</v>
      </c>
      <c r="U12" s="6877">
        <v>0.19399965914749001</v>
      </c>
      <c r="V12" s="6879"/>
      <c r="W12" s="6881"/>
      <c r="X12" s="6883"/>
      <c r="Y12" s="6885"/>
      <c r="Z12" s="6877">
        <v>0.37316845067695598</v>
      </c>
      <c r="AA12" s="6877">
        <v>8.6980817270141897E-2</v>
      </c>
      <c r="AB12" s="6877">
        <v>4.3089269710534603E-2</v>
      </c>
      <c r="AC12" s="6877">
        <v>0</v>
      </c>
      <c r="AD12" s="6887"/>
      <c r="AE12" s="6877">
        <v>4.3253052889186502E-2</v>
      </c>
      <c r="AF12" s="6877">
        <v>0.19721775910133299</v>
      </c>
      <c r="AG12" s="6877">
        <v>0.160922423345706</v>
      </c>
      <c r="AH12" s="6877">
        <v>0.23573065440829</v>
      </c>
      <c r="AI12" s="6877">
        <v>0.27198326556871699</v>
      </c>
      <c r="AJ12" s="6877">
        <v>0.15236482575127</v>
      </c>
      <c r="AK12" s="6877">
        <v>0.151242785031203</v>
      </c>
      <c r="AL12" s="6877">
        <v>0.18025282005290599</v>
      </c>
      <c r="AM12" s="6877">
        <v>0.136279764681106</v>
      </c>
      <c r="AN12" s="6877">
        <v>0.17716351947716799</v>
      </c>
      <c r="AO12" s="6877">
        <v>0.152432349884491</v>
      </c>
      <c r="AP12" s="6889"/>
      <c r="AQ12" s="6877">
        <v>0.15330400799587601</v>
      </c>
      <c r="AR12" s="6877">
        <v>8.8911071936792499E-2</v>
      </c>
      <c r="AS12" s="6877">
        <v>0.137796261025178</v>
      </c>
      <c r="AT12" s="6877">
        <v>0.40379351412271502</v>
      </c>
      <c r="AU12" s="6877">
        <v>0.18213281930719499</v>
      </c>
      <c r="AV12" s="6877">
        <v>0.22661049736401701</v>
      </c>
      <c r="AW12" s="6877">
        <v>9.6060041054075396E-2</v>
      </c>
      <c r="AX12" s="6877">
        <v>0.118076091960697</v>
      </c>
      <c r="AY12" s="6877">
        <v>0.12830867372528901</v>
      </c>
      <c r="AZ12" s="6874">
        <v>0.14645959096741101</v>
      </c>
    </row>
    <row r="13" spans="1:52" ht="17" x14ac:dyDescent="0.2">
      <c r="A13" s="6941" t="s">
        <v>171</v>
      </c>
      <c r="B13" s="6876">
        <v>6.1523548951486602E-2</v>
      </c>
      <c r="C13" s="6877">
        <v>5.5346418657163901E-2</v>
      </c>
      <c r="D13" s="6877">
        <v>6.6726064904658794E-2</v>
      </c>
      <c r="E13" s="6877">
        <v>5.4152892404241801E-2</v>
      </c>
      <c r="F13" s="6877">
        <v>6.1454806097546999E-2</v>
      </c>
      <c r="G13" s="6877">
        <v>7.9637549499918803E-2</v>
      </c>
      <c r="H13" s="6877">
        <v>8.8627364196276898E-2</v>
      </c>
      <c r="I13" s="6877">
        <v>2.8734476537241999E-2</v>
      </c>
      <c r="J13" s="6877">
        <v>8.55133679935942E-2</v>
      </c>
      <c r="K13" s="6877">
        <v>6.7803621915988099E-2</v>
      </c>
      <c r="L13" s="6877">
        <v>4.2077619648257403E-2</v>
      </c>
      <c r="M13" s="6877">
        <v>4.3684013665397897E-2</v>
      </c>
      <c r="N13" s="6877">
        <v>4.0581460346372701E-2</v>
      </c>
      <c r="O13" s="6877">
        <v>0.118033425310721</v>
      </c>
      <c r="P13" s="6877">
        <v>6.06558571246456E-2</v>
      </c>
      <c r="Q13" s="6877">
        <v>8.4778903629719501E-2</v>
      </c>
      <c r="R13" s="6877">
        <v>4.5038449311368599E-2</v>
      </c>
      <c r="S13" s="6877">
        <v>8.95059291954894E-2</v>
      </c>
      <c r="T13" s="6877">
        <v>4.7844666867420102E-2</v>
      </c>
      <c r="U13" s="6877">
        <v>0.13396060591546199</v>
      </c>
      <c r="V13" s="6879"/>
      <c r="W13" s="6881"/>
      <c r="X13" s="6883"/>
      <c r="Y13" s="6885"/>
      <c r="Z13" s="6877">
        <v>1.21001967251656E-2</v>
      </c>
      <c r="AA13" s="6877">
        <v>3.2034075339175599E-2</v>
      </c>
      <c r="AB13" s="6877">
        <v>6.37874324219352E-2</v>
      </c>
      <c r="AC13" s="6877">
        <v>0.25280233039653899</v>
      </c>
      <c r="AD13" s="6887"/>
      <c r="AE13" s="6877">
        <v>0.52465874610379404</v>
      </c>
      <c r="AF13" s="6877">
        <v>5.4512329657552698E-2</v>
      </c>
      <c r="AG13" s="6877">
        <v>6.18993945128321E-2</v>
      </c>
      <c r="AH13" s="6877">
        <v>5.1865933567684701E-2</v>
      </c>
      <c r="AI13" s="6877">
        <v>1.6823621329978201E-2</v>
      </c>
      <c r="AJ13" s="6877">
        <v>6.1389208812967999E-2</v>
      </c>
      <c r="AK13" s="6877">
        <v>0.13242647772263799</v>
      </c>
      <c r="AL13" s="6877">
        <v>9.0528581791659193E-2</v>
      </c>
      <c r="AM13" s="6877">
        <v>4.1250561755189402E-2</v>
      </c>
      <c r="AN13" s="6877">
        <v>6.2070874152946397E-2</v>
      </c>
      <c r="AO13" s="6877">
        <v>4.72531009078778E-2</v>
      </c>
      <c r="AP13" s="6889"/>
      <c r="AQ13" s="6877">
        <v>4.8873915787724501E-2</v>
      </c>
      <c r="AR13" s="6877">
        <v>0.17248688486290201</v>
      </c>
      <c r="AS13" s="6877">
        <v>0.113503948991414</v>
      </c>
      <c r="AT13" s="6877">
        <v>7.0406159070667801E-2</v>
      </c>
      <c r="AU13" s="6877">
        <v>0.104802772988312</v>
      </c>
      <c r="AV13" s="6877">
        <v>4.9318465417767098E-2</v>
      </c>
      <c r="AW13" s="6877">
        <v>2.2796454525615399E-2</v>
      </c>
      <c r="AX13" s="6877">
        <v>2.2496090882320002E-2</v>
      </c>
      <c r="AY13" s="6877">
        <v>8.89982964497089E-2</v>
      </c>
      <c r="AZ13" s="6874">
        <v>0.11173964522261499</v>
      </c>
    </row>
    <row r="14" spans="1:52" ht="17" x14ac:dyDescent="0.2">
      <c r="A14" s="6942" t="s">
        <v>68</v>
      </c>
      <c r="B14" s="6940">
        <v>1522</v>
      </c>
      <c r="C14" s="6890">
        <v>661</v>
      </c>
      <c r="D14" s="6891">
        <v>861</v>
      </c>
      <c r="E14" s="6892">
        <v>254</v>
      </c>
      <c r="F14" s="6893">
        <v>376</v>
      </c>
      <c r="G14" s="6894">
        <v>241</v>
      </c>
      <c r="H14" s="6895">
        <v>297</v>
      </c>
      <c r="I14" s="6896">
        <v>354</v>
      </c>
      <c r="J14" s="6897">
        <v>243</v>
      </c>
      <c r="K14" s="6898">
        <v>575</v>
      </c>
      <c r="L14" s="6899">
        <v>427</v>
      </c>
      <c r="M14" s="6900">
        <v>277</v>
      </c>
      <c r="N14" s="6901">
        <v>1043</v>
      </c>
      <c r="O14" s="6902">
        <v>236</v>
      </c>
      <c r="P14" s="6903">
        <v>149</v>
      </c>
      <c r="Q14" s="6904">
        <v>93</v>
      </c>
      <c r="R14" s="6905">
        <v>872</v>
      </c>
      <c r="S14" s="6906">
        <v>262</v>
      </c>
      <c r="T14" s="6907">
        <v>257</v>
      </c>
      <c r="U14" s="6908">
        <v>90</v>
      </c>
      <c r="V14" s="6909">
        <v>18</v>
      </c>
      <c r="W14" s="6910">
        <v>9</v>
      </c>
      <c r="X14" s="6911">
        <v>6</v>
      </c>
      <c r="Y14" s="6912">
        <v>8</v>
      </c>
      <c r="Z14" s="6913">
        <v>473</v>
      </c>
      <c r="AA14" s="6914">
        <v>512</v>
      </c>
      <c r="AB14" s="6915">
        <v>422</v>
      </c>
      <c r="AC14" s="6916">
        <v>52</v>
      </c>
      <c r="AD14" s="6917">
        <v>20</v>
      </c>
      <c r="AE14" s="6918">
        <v>43</v>
      </c>
      <c r="AF14" s="6919">
        <v>114</v>
      </c>
      <c r="AG14" s="6920">
        <v>169</v>
      </c>
      <c r="AH14" s="6921">
        <v>79</v>
      </c>
      <c r="AI14" s="6922">
        <v>80</v>
      </c>
      <c r="AJ14" s="6923">
        <v>1070</v>
      </c>
      <c r="AK14" s="6924">
        <v>44</v>
      </c>
      <c r="AL14" s="6925">
        <v>506</v>
      </c>
      <c r="AM14" s="6926">
        <v>612</v>
      </c>
      <c r="AN14" s="6927">
        <v>191</v>
      </c>
      <c r="AO14" s="6928">
        <v>203</v>
      </c>
      <c r="AP14" s="6929">
        <v>10</v>
      </c>
      <c r="AQ14" s="6930">
        <v>1202</v>
      </c>
      <c r="AR14" s="6931">
        <v>61</v>
      </c>
      <c r="AS14" s="6932">
        <v>143</v>
      </c>
      <c r="AT14" s="6933">
        <v>112</v>
      </c>
      <c r="AU14" s="6934">
        <v>295</v>
      </c>
      <c r="AV14" s="6935">
        <v>410</v>
      </c>
      <c r="AW14" s="6936">
        <v>338</v>
      </c>
      <c r="AX14" s="6937">
        <v>202</v>
      </c>
      <c r="AY14" s="6938">
        <v>118</v>
      </c>
      <c r="AZ14" s="6939">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318</v>
      </c>
    </row>
    <row r="8" spans="1:52" ht="17" x14ac:dyDescent="0.2">
      <c r="A8" s="99" t="s">
        <v>317</v>
      </c>
    </row>
    <row r="9" spans="1:52" ht="17" x14ac:dyDescent="0.2">
      <c r="A9" s="7054" t="s">
        <v>309</v>
      </c>
      <c r="B9" s="6988">
        <v>0.52168778477687905</v>
      </c>
      <c r="C9" s="6943">
        <v>0.34537017091759198</v>
      </c>
      <c r="D9" s="6944">
        <v>0.66990733076083897</v>
      </c>
      <c r="E9" s="6945">
        <v>0.401230953947117</v>
      </c>
      <c r="F9" s="6946">
        <v>0.48616401342500898</v>
      </c>
      <c r="G9" s="6947">
        <v>0.57840369557372595</v>
      </c>
      <c r="H9" s="6948">
        <v>0.60382663137293702</v>
      </c>
      <c r="I9" s="6949">
        <v>0.53950829147504198</v>
      </c>
      <c r="J9" s="6950">
        <v>0.59086163176694595</v>
      </c>
      <c r="K9" s="6951">
        <v>0.51085988275088701</v>
      </c>
      <c r="L9" s="6952">
        <v>0.46298287271684302</v>
      </c>
      <c r="M9" s="6953">
        <v>0.53222863159589795</v>
      </c>
      <c r="N9" s="6954">
        <v>0.449637521765135</v>
      </c>
      <c r="O9" s="6955">
        <v>0.70692780708871705</v>
      </c>
      <c r="P9" s="6956">
        <v>0.601644238722012</v>
      </c>
      <c r="Q9" s="6957">
        <v>0.48891970770037702</v>
      </c>
      <c r="R9" s="6958">
        <v>0.58623134729235304</v>
      </c>
      <c r="S9" s="6959">
        <v>0.44101992946983098</v>
      </c>
      <c r="T9" s="6960">
        <v>0.44667910114721399</v>
      </c>
      <c r="U9" s="6961">
        <v>0.39398651516180999</v>
      </c>
      <c r="V9" s="6991"/>
      <c r="W9" s="6993"/>
      <c r="X9" s="6995"/>
      <c r="Y9" s="6997"/>
      <c r="Z9" s="6962">
        <v>0.51042559033735901</v>
      </c>
      <c r="AA9" s="6963">
        <v>0.51906309274671203</v>
      </c>
      <c r="AB9" s="6964">
        <v>0.49998573947764802</v>
      </c>
      <c r="AC9" s="6965">
        <v>0.595407747997315</v>
      </c>
      <c r="AD9" s="6999"/>
      <c r="AE9" s="6966">
        <v>0.62820260108455395</v>
      </c>
      <c r="AF9" s="6967">
        <v>0.509680207194117</v>
      </c>
      <c r="AG9" s="6968">
        <v>0.50345988131562502</v>
      </c>
      <c r="AH9" s="6969">
        <v>0.46896757047610499</v>
      </c>
      <c r="AI9" s="6970">
        <v>0.508743597641102</v>
      </c>
      <c r="AJ9" s="6971">
        <v>0.53070748267234202</v>
      </c>
      <c r="AK9" s="6972">
        <v>0.42107256028152301</v>
      </c>
      <c r="AL9" s="6973">
        <v>0.59026392128413496</v>
      </c>
      <c r="AM9" s="6974">
        <v>0.50116202686100597</v>
      </c>
      <c r="AN9" s="6975">
        <v>0.42821507110238</v>
      </c>
      <c r="AO9" s="6976">
        <v>0.479364650911697</v>
      </c>
      <c r="AP9" s="7001"/>
      <c r="AQ9" s="6977">
        <v>0.54606082992903704</v>
      </c>
      <c r="AR9" s="6978">
        <v>0.404590474976814</v>
      </c>
      <c r="AS9" s="6979">
        <v>0.43737255307096401</v>
      </c>
      <c r="AT9" s="6980">
        <v>0.383411962192727</v>
      </c>
      <c r="AU9" s="6981">
        <v>0.57265299425960403</v>
      </c>
      <c r="AV9" s="6982">
        <v>0.54378057964337101</v>
      </c>
      <c r="AW9" s="6983">
        <v>0.50193727355727402</v>
      </c>
      <c r="AX9" s="6984">
        <v>0.46778607068348399</v>
      </c>
      <c r="AY9" s="6985">
        <v>0.45283367259343599</v>
      </c>
      <c r="AZ9" s="6986">
        <v>0.51668452869579296</v>
      </c>
    </row>
    <row r="10" spans="1:52" ht="17" x14ac:dyDescent="0.2">
      <c r="A10" s="7054" t="s">
        <v>310</v>
      </c>
      <c r="B10" s="6989">
        <v>0.26430542973485099</v>
      </c>
      <c r="C10" s="6990">
        <v>0.30359900395339701</v>
      </c>
      <c r="D10" s="6990">
        <v>0.231273700214011</v>
      </c>
      <c r="E10" s="6990">
        <v>0.26021451885950497</v>
      </c>
      <c r="F10" s="6990">
        <v>0.31034316796226702</v>
      </c>
      <c r="G10" s="6990">
        <v>0.24940907379013799</v>
      </c>
      <c r="H10" s="6990">
        <v>0.236276262614671</v>
      </c>
      <c r="I10" s="6990">
        <v>0.247689783388165</v>
      </c>
      <c r="J10" s="6990">
        <v>0.217911531767191</v>
      </c>
      <c r="K10" s="6990">
        <v>0.26550542633914598</v>
      </c>
      <c r="L10" s="6990">
        <v>0.29530991814088198</v>
      </c>
      <c r="M10" s="6990">
        <v>0.281885374655229</v>
      </c>
      <c r="N10" s="6990">
        <v>0.29020313350272797</v>
      </c>
      <c r="O10" s="6990">
        <v>0.16691507013100901</v>
      </c>
      <c r="P10" s="6990">
        <v>0.26408199227886398</v>
      </c>
      <c r="Q10" s="6990">
        <v>0.33228649481782802</v>
      </c>
      <c r="R10" s="6990">
        <v>0.24949782585340199</v>
      </c>
      <c r="S10" s="6990">
        <v>0.30924803914133803</v>
      </c>
      <c r="T10" s="6990">
        <v>0.26719215693471099</v>
      </c>
      <c r="U10" s="6990">
        <v>0.29398083428664401</v>
      </c>
      <c r="V10" s="6992"/>
      <c r="W10" s="6994"/>
      <c r="X10" s="6996"/>
      <c r="Y10" s="6998"/>
      <c r="Z10" s="6990">
        <v>0.241344707124586</v>
      </c>
      <c r="AA10" s="6990">
        <v>0.289959244120231</v>
      </c>
      <c r="AB10" s="6990">
        <v>0.26872621072414499</v>
      </c>
      <c r="AC10" s="6990">
        <v>0.22925153554446301</v>
      </c>
      <c r="AD10" s="7000"/>
      <c r="AE10" s="6990">
        <v>0.27386249732635998</v>
      </c>
      <c r="AF10" s="6990">
        <v>0.24513916593495799</v>
      </c>
      <c r="AG10" s="6990">
        <v>0.29281956355392702</v>
      </c>
      <c r="AH10" s="6990">
        <v>0.24340306514037899</v>
      </c>
      <c r="AI10" s="6990">
        <v>0.22270160221001001</v>
      </c>
      <c r="AJ10" s="6990">
        <v>0.26151772049113597</v>
      </c>
      <c r="AK10" s="6990">
        <v>0.36493838730212802</v>
      </c>
      <c r="AL10" s="6990">
        <v>0.21337896834807801</v>
      </c>
      <c r="AM10" s="6990">
        <v>0.26531938187926801</v>
      </c>
      <c r="AN10" s="6990">
        <v>0.33511702511139402</v>
      </c>
      <c r="AO10" s="6990">
        <v>0.34231999528405799</v>
      </c>
      <c r="AP10" s="7002"/>
      <c r="AQ10" s="6990">
        <v>0.25080530757324399</v>
      </c>
      <c r="AR10" s="6990">
        <v>0.35726837004155798</v>
      </c>
      <c r="AS10" s="6990">
        <v>0.339860788605716</v>
      </c>
      <c r="AT10" s="6990">
        <v>0.25491362224545</v>
      </c>
      <c r="AU10" s="6990">
        <v>0.268008017627967</v>
      </c>
      <c r="AV10" s="6990">
        <v>0.23063228870531499</v>
      </c>
      <c r="AW10" s="6990">
        <v>0.27919510979608603</v>
      </c>
      <c r="AX10" s="6990">
        <v>0.30595430168849003</v>
      </c>
      <c r="AY10" s="6990">
        <v>0.25039082231144899</v>
      </c>
      <c r="AZ10" s="6987">
        <v>0.27010048341491599</v>
      </c>
    </row>
    <row r="11" spans="1:52" ht="17" x14ac:dyDescent="0.2">
      <c r="A11" s="7054" t="s">
        <v>311</v>
      </c>
      <c r="B11" s="6989">
        <v>0.13786495655352901</v>
      </c>
      <c r="C11" s="6990">
        <v>0.22202521684818699</v>
      </c>
      <c r="D11" s="6990">
        <v>6.7116519697292196E-2</v>
      </c>
      <c r="E11" s="6990">
        <v>0.23464391581101199</v>
      </c>
      <c r="F11" s="6990">
        <v>0.117263279431254</v>
      </c>
      <c r="G11" s="6990">
        <v>8.9653748757085205E-2</v>
      </c>
      <c r="H11" s="6990">
        <v>0.107433367784343</v>
      </c>
      <c r="I11" s="6990">
        <v>0.15408161155526501</v>
      </c>
      <c r="J11" s="6990">
        <v>0.11343682428242099</v>
      </c>
      <c r="K11" s="6990">
        <v>0.14529044528884599</v>
      </c>
      <c r="L11" s="6990">
        <v>0.16291932721948199</v>
      </c>
      <c r="M11" s="6990">
        <v>0.12047742125609601</v>
      </c>
      <c r="N11" s="6990">
        <v>0.16571010558806101</v>
      </c>
      <c r="O11" s="6990">
        <v>8.1848439088054101E-2</v>
      </c>
      <c r="P11" s="6990">
        <v>8.4035459304508703E-2</v>
      </c>
      <c r="Q11" s="6990">
        <v>0.135170878153789</v>
      </c>
      <c r="R11" s="6990">
        <v>0.10017788986208701</v>
      </c>
      <c r="S11" s="6990">
        <v>0.177226761622443</v>
      </c>
      <c r="T11" s="6990">
        <v>0.17698072349658001</v>
      </c>
      <c r="U11" s="6990">
        <v>0.225576413897426</v>
      </c>
      <c r="V11" s="6992"/>
      <c r="W11" s="6994"/>
      <c r="X11" s="6996"/>
      <c r="Y11" s="6998"/>
      <c r="Z11" s="6990">
        <v>0.14400324998462499</v>
      </c>
      <c r="AA11" s="6990">
        <v>0.12851465690097599</v>
      </c>
      <c r="AB11" s="6990">
        <v>0.157940966075029</v>
      </c>
      <c r="AC11" s="6990">
        <v>0.13599079591283</v>
      </c>
      <c r="AD11" s="7000"/>
      <c r="AE11" s="6990">
        <v>4.5558822172547302E-2</v>
      </c>
      <c r="AF11" s="6990">
        <v>0.144554013925346</v>
      </c>
      <c r="AG11" s="6990">
        <v>0.13518588487806099</v>
      </c>
      <c r="AH11" s="6990">
        <v>0.21794945331683599</v>
      </c>
      <c r="AI11" s="6990">
        <v>0.19568653147041101</v>
      </c>
      <c r="AJ11" s="6990">
        <v>0.13020585623584199</v>
      </c>
      <c r="AK11" s="6990">
        <v>0.15342709538786301</v>
      </c>
      <c r="AL11" s="6990">
        <v>0.12722202831792301</v>
      </c>
      <c r="AM11" s="6990">
        <v>0.14271852774272301</v>
      </c>
      <c r="AN11" s="6990">
        <v>0.166715724856078</v>
      </c>
      <c r="AO11" s="6990">
        <v>0.124053579720622</v>
      </c>
      <c r="AP11" s="7002"/>
      <c r="AQ11" s="6990">
        <v>0.12729097661347</v>
      </c>
      <c r="AR11" s="6990">
        <v>0.15521809003957501</v>
      </c>
      <c r="AS11" s="6990">
        <v>0.146284287167355</v>
      </c>
      <c r="AT11" s="6990">
        <v>0.282194094583604</v>
      </c>
      <c r="AU11" s="6990">
        <v>9.2184287464652501E-2</v>
      </c>
      <c r="AV11" s="6990">
        <v>0.13983295413034799</v>
      </c>
      <c r="AW11" s="6990">
        <v>0.15448321968258999</v>
      </c>
      <c r="AX11" s="6990">
        <v>0.170325027063122</v>
      </c>
      <c r="AY11" s="6990">
        <v>0.167449494927078</v>
      </c>
      <c r="AZ11" s="6987">
        <v>0.131710295622916</v>
      </c>
    </row>
    <row r="12" spans="1:52" ht="17" x14ac:dyDescent="0.2">
      <c r="A12" s="7054" t="s">
        <v>312</v>
      </c>
      <c r="B12" s="6989">
        <v>7.6141828934741099E-2</v>
      </c>
      <c r="C12" s="6990">
        <v>0.129005608280824</v>
      </c>
      <c r="D12" s="6990">
        <v>3.1702449327858401E-2</v>
      </c>
      <c r="E12" s="6990">
        <v>0.103910611382366</v>
      </c>
      <c r="F12" s="6990">
        <v>8.62295391814695E-2</v>
      </c>
      <c r="G12" s="6990">
        <v>8.2533481879050796E-2</v>
      </c>
      <c r="H12" s="6990">
        <v>5.2463738228048798E-2</v>
      </c>
      <c r="I12" s="6990">
        <v>5.8720313581527801E-2</v>
      </c>
      <c r="J12" s="6990">
        <v>7.7790012183441504E-2</v>
      </c>
      <c r="K12" s="6990">
        <v>7.8344245621120107E-2</v>
      </c>
      <c r="L12" s="6990">
        <v>7.8787881922793096E-2</v>
      </c>
      <c r="M12" s="6990">
        <v>6.5408572492778205E-2</v>
      </c>
      <c r="N12" s="6990">
        <v>9.4449239144075797E-2</v>
      </c>
      <c r="O12" s="6990">
        <v>4.4308683692219998E-2</v>
      </c>
      <c r="P12" s="6990">
        <v>5.0238309694615103E-2</v>
      </c>
      <c r="Q12" s="6990">
        <v>4.3622919328006902E-2</v>
      </c>
      <c r="R12" s="6990">
        <v>6.4092936992157207E-2</v>
      </c>
      <c r="S12" s="6990">
        <v>7.2505269766387201E-2</v>
      </c>
      <c r="T12" s="6990">
        <v>0.10914801842149401</v>
      </c>
      <c r="U12" s="6990">
        <v>8.64562366541205E-2</v>
      </c>
      <c r="V12" s="6992"/>
      <c r="W12" s="6994"/>
      <c r="X12" s="6996"/>
      <c r="Y12" s="6998"/>
      <c r="Z12" s="6990">
        <v>0.10422645255342899</v>
      </c>
      <c r="AA12" s="6990">
        <v>6.2463006232080703E-2</v>
      </c>
      <c r="AB12" s="6990">
        <v>7.3347083723178899E-2</v>
      </c>
      <c r="AC12" s="6990">
        <v>3.9349920545391097E-2</v>
      </c>
      <c r="AD12" s="7000"/>
      <c r="AE12" s="6990">
        <v>5.23760794165384E-2</v>
      </c>
      <c r="AF12" s="6990">
        <v>0.100626612945578</v>
      </c>
      <c r="AG12" s="6990">
        <v>6.8534670252386895E-2</v>
      </c>
      <c r="AH12" s="6990">
        <v>6.9679911066680894E-2</v>
      </c>
      <c r="AI12" s="6990">
        <v>7.2868268678476997E-2</v>
      </c>
      <c r="AJ12" s="6990">
        <v>7.7568940600679898E-2</v>
      </c>
      <c r="AK12" s="6990">
        <v>6.0561957028485998E-2</v>
      </c>
      <c r="AL12" s="6990">
        <v>6.9135082049864294E-2</v>
      </c>
      <c r="AM12" s="6990">
        <v>9.0800063517003302E-2</v>
      </c>
      <c r="AN12" s="6990">
        <v>6.9952178930147504E-2</v>
      </c>
      <c r="AO12" s="6990">
        <v>5.4261774083623197E-2</v>
      </c>
      <c r="AP12" s="7002"/>
      <c r="AQ12" s="6990">
        <v>7.5842885884249506E-2</v>
      </c>
      <c r="AR12" s="6990">
        <v>8.2923064942052704E-2</v>
      </c>
      <c r="AS12" s="6990">
        <v>7.6482371155964901E-2</v>
      </c>
      <c r="AT12" s="6990">
        <v>7.9480320978219304E-2</v>
      </c>
      <c r="AU12" s="6990">
        <v>6.7154700647776205E-2</v>
      </c>
      <c r="AV12" s="6990">
        <v>8.5754177520966895E-2</v>
      </c>
      <c r="AW12" s="6990">
        <v>6.4384396964050197E-2</v>
      </c>
      <c r="AX12" s="6990">
        <v>5.5934600564903798E-2</v>
      </c>
      <c r="AY12" s="6990">
        <v>0.12932601016803799</v>
      </c>
      <c r="AZ12" s="6987">
        <v>8.1504692266374801E-2</v>
      </c>
    </row>
    <row r="13" spans="1:52" ht="17" x14ac:dyDescent="0.2">
      <c r="A13" s="7055" t="s">
        <v>68</v>
      </c>
      <c r="B13" s="7053">
        <v>1518</v>
      </c>
      <c r="C13" s="7003">
        <v>659</v>
      </c>
      <c r="D13" s="7004">
        <v>859</v>
      </c>
      <c r="E13" s="7005">
        <v>254</v>
      </c>
      <c r="F13" s="7006">
        <v>373</v>
      </c>
      <c r="G13" s="7007">
        <v>241</v>
      </c>
      <c r="H13" s="7008">
        <v>297</v>
      </c>
      <c r="I13" s="7009">
        <v>353</v>
      </c>
      <c r="J13" s="7010">
        <v>241</v>
      </c>
      <c r="K13" s="7011">
        <v>573</v>
      </c>
      <c r="L13" s="7012">
        <v>427</v>
      </c>
      <c r="M13" s="7013">
        <v>277</v>
      </c>
      <c r="N13" s="7014">
        <v>1041</v>
      </c>
      <c r="O13" s="7015">
        <v>235</v>
      </c>
      <c r="P13" s="7016">
        <v>148</v>
      </c>
      <c r="Q13" s="7017">
        <v>93</v>
      </c>
      <c r="R13" s="7018">
        <v>869</v>
      </c>
      <c r="S13" s="7019">
        <v>261</v>
      </c>
      <c r="T13" s="7020">
        <v>257</v>
      </c>
      <c r="U13" s="7021">
        <v>90</v>
      </c>
      <c r="V13" s="7022">
        <v>18</v>
      </c>
      <c r="W13" s="7023">
        <v>9</v>
      </c>
      <c r="X13" s="7024">
        <v>6</v>
      </c>
      <c r="Y13" s="7025">
        <v>8</v>
      </c>
      <c r="Z13" s="7026">
        <v>472</v>
      </c>
      <c r="AA13" s="7027">
        <v>510</v>
      </c>
      <c r="AB13" s="7028">
        <v>422</v>
      </c>
      <c r="AC13" s="7029">
        <v>52</v>
      </c>
      <c r="AD13" s="7030">
        <v>20</v>
      </c>
      <c r="AE13" s="7031">
        <v>42</v>
      </c>
      <c r="AF13" s="7032">
        <v>113</v>
      </c>
      <c r="AG13" s="7033">
        <v>169</v>
      </c>
      <c r="AH13" s="7034">
        <v>79</v>
      </c>
      <c r="AI13" s="7035">
        <v>80</v>
      </c>
      <c r="AJ13" s="7036">
        <v>1067</v>
      </c>
      <c r="AK13" s="7037">
        <v>44</v>
      </c>
      <c r="AL13" s="7038">
        <v>504</v>
      </c>
      <c r="AM13" s="7039">
        <v>611</v>
      </c>
      <c r="AN13" s="7040">
        <v>191</v>
      </c>
      <c r="AO13" s="7041">
        <v>202</v>
      </c>
      <c r="AP13" s="7042">
        <v>10</v>
      </c>
      <c r="AQ13" s="7043">
        <v>1198</v>
      </c>
      <c r="AR13" s="7044">
        <v>61</v>
      </c>
      <c r="AS13" s="7045">
        <v>143</v>
      </c>
      <c r="AT13" s="7046">
        <v>112</v>
      </c>
      <c r="AU13" s="7047">
        <v>295</v>
      </c>
      <c r="AV13" s="7048">
        <v>409</v>
      </c>
      <c r="AW13" s="7049">
        <v>337</v>
      </c>
      <c r="AX13" s="7050">
        <v>202</v>
      </c>
      <c r="AY13" s="7051">
        <v>118</v>
      </c>
      <c r="AZ13" s="7052">
        <v>157</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320</v>
      </c>
    </row>
    <row r="8" spans="1:52" ht="17" x14ac:dyDescent="0.2">
      <c r="A8" s="99" t="s">
        <v>319</v>
      </c>
    </row>
    <row r="9" spans="1:52" ht="17" x14ac:dyDescent="0.2">
      <c r="A9" s="7167" t="s">
        <v>309</v>
      </c>
      <c r="B9" s="7101">
        <v>0.319232206033216</v>
      </c>
      <c r="C9" s="7056">
        <v>0.27104395809474202</v>
      </c>
      <c r="D9" s="7057">
        <v>0.360313116729437</v>
      </c>
      <c r="E9" s="7058">
        <v>0.25547808926583399</v>
      </c>
      <c r="F9" s="7059">
        <v>0.30744454054600401</v>
      </c>
      <c r="G9" s="7060">
        <v>0.377432574505976</v>
      </c>
      <c r="H9" s="7061">
        <v>0.383042138212348</v>
      </c>
      <c r="I9" s="7062">
        <v>0.27904393264221999</v>
      </c>
      <c r="J9" s="7063">
        <v>0.44003040030071999</v>
      </c>
      <c r="K9" s="7064">
        <v>0.351328642117473</v>
      </c>
      <c r="L9" s="7065">
        <v>0.23423822087090701</v>
      </c>
      <c r="M9" s="7066">
        <v>0.21239563054336</v>
      </c>
      <c r="N9" s="7067">
        <v>0.124472188264905</v>
      </c>
      <c r="O9" s="7068">
        <v>0.780219938823561</v>
      </c>
      <c r="P9" s="7069">
        <v>0.47834851727300498</v>
      </c>
      <c r="Q9" s="7070">
        <v>0.45697718943165</v>
      </c>
      <c r="R9" s="7071">
        <v>0.357019839709253</v>
      </c>
      <c r="S9" s="7072">
        <v>0.30684363413257798</v>
      </c>
      <c r="T9" s="7073">
        <v>0.22238286889556599</v>
      </c>
      <c r="U9" s="7074">
        <v>0.29727564644245402</v>
      </c>
      <c r="V9" s="7104"/>
      <c r="W9" s="7106"/>
      <c r="X9" s="7108"/>
      <c r="Y9" s="7110"/>
      <c r="Z9" s="7075">
        <v>0.28398165216796201</v>
      </c>
      <c r="AA9" s="7076">
        <v>0.25351038558228101</v>
      </c>
      <c r="AB9" s="7077">
        <v>0.36632069373183701</v>
      </c>
      <c r="AC9" s="7078">
        <v>0.34991126802074402</v>
      </c>
      <c r="AD9" s="7112"/>
      <c r="AE9" s="7079">
        <v>0.64220618271339802</v>
      </c>
      <c r="AF9" s="7080">
        <v>0.40646827455247497</v>
      </c>
      <c r="AG9" s="7081">
        <v>0.25538053430934299</v>
      </c>
      <c r="AH9" s="7082">
        <v>0.27060338634917303</v>
      </c>
      <c r="AI9" s="7083">
        <v>0.253173679184589</v>
      </c>
      <c r="AJ9" s="7084">
        <v>0.32783991673183499</v>
      </c>
      <c r="AK9" s="7085">
        <v>0.312243906560216</v>
      </c>
      <c r="AL9" s="7086">
        <v>0.41644826730367701</v>
      </c>
      <c r="AM9" s="7087">
        <v>0.28578967177618803</v>
      </c>
      <c r="AN9" s="7088">
        <v>0.18304254062590999</v>
      </c>
      <c r="AO9" s="7089">
        <v>0.28582673453030799</v>
      </c>
      <c r="AP9" s="7114"/>
      <c r="AQ9" s="7090">
        <v>0.32699951619026002</v>
      </c>
      <c r="AR9" s="7091">
        <v>0.28449475748500902</v>
      </c>
      <c r="AS9" s="7092">
        <v>0.35046908790120002</v>
      </c>
      <c r="AT9" s="7093">
        <v>0.171729592056726</v>
      </c>
      <c r="AU9" s="7094">
        <v>0.44561170894084501</v>
      </c>
      <c r="AV9" s="7095">
        <v>0.30567162339412401</v>
      </c>
      <c r="AW9" s="7096">
        <v>0.297443634981928</v>
      </c>
      <c r="AX9" s="7097">
        <v>0.210728402384043</v>
      </c>
      <c r="AY9" s="7098">
        <v>0.173367090675215</v>
      </c>
      <c r="AZ9" s="7099">
        <v>0.37665793514246498</v>
      </c>
    </row>
    <row r="10" spans="1:52" ht="17" x14ac:dyDescent="0.2">
      <c r="A10" s="7167" t="s">
        <v>310</v>
      </c>
      <c r="B10" s="7102">
        <v>0.245256066279154</v>
      </c>
      <c r="C10" s="7103">
        <v>0.22701352047944601</v>
      </c>
      <c r="D10" s="7103">
        <v>0.26080799910365399</v>
      </c>
      <c r="E10" s="7103">
        <v>0.201583298441045</v>
      </c>
      <c r="F10" s="7103">
        <v>0.255096850607054</v>
      </c>
      <c r="G10" s="7103">
        <v>0.23451452611235499</v>
      </c>
      <c r="H10" s="7103">
        <v>0.237767504835324</v>
      </c>
      <c r="I10" s="7103">
        <v>0.28201081971039499</v>
      </c>
      <c r="J10" s="7103">
        <v>0.17790194699262199</v>
      </c>
      <c r="K10" s="7103">
        <v>0.23198211805715299</v>
      </c>
      <c r="L10" s="7103">
        <v>0.275386322743365</v>
      </c>
      <c r="M10" s="7103">
        <v>0.32187905864935201</v>
      </c>
      <c r="N10" s="7103">
        <v>0.27792979579386501</v>
      </c>
      <c r="O10" s="7103">
        <v>0.115834318782681</v>
      </c>
      <c r="P10" s="7103">
        <v>0.27423601345154403</v>
      </c>
      <c r="Q10" s="7103">
        <v>0.29921883966102197</v>
      </c>
      <c r="R10" s="7103">
        <v>0.237282225240078</v>
      </c>
      <c r="S10" s="7103">
        <v>0.28802875311031201</v>
      </c>
      <c r="T10" s="7103">
        <v>0.20353319398525499</v>
      </c>
      <c r="U10" s="7103">
        <v>0.25101571742437001</v>
      </c>
      <c r="V10" s="7105"/>
      <c r="W10" s="7107"/>
      <c r="X10" s="7109"/>
      <c r="Y10" s="7111"/>
      <c r="Z10" s="7103">
        <v>0.18696245564189701</v>
      </c>
      <c r="AA10" s="7103">
        <v>0.28661370825051702</v>
      </c>
      <c r="AB10" s="7103">
        <v>0.26342381587453201</v>
      </c>
      <c r="AC10" s="7103">
        <v>0.36932360939534797</v>
      </c>
      <c r="AD10" s="7113"/>
      <c r="AE10" s="7103">
        <v>0.13219943046229901</v>
      </c>
      <c r="AF10" s="7103">
        <v>0.17344860087768199</v>
      </c>
      <c r="AG10" s="7103">
        <v>0.24897355960867901</v>
      </c>
      <c r="AH10" s="7103">
        <v>0.22921224635840501</v>
      </c>
      <c r="AI10" s="7103">
        <v>0.24274676804998399</v>
      </c>
      <c r="AJ10" s="7103">
        <v>0.245682934266303</v>
      </c>
      <c r="AK10" s="7103">
        <v>0.26625797321843497</v>
      </c>
      <c r="AL10" s="7103">
        <v>0.218411871071264</v>
      </c>
      <c r="AM10" s="7103">
        <v>0.25682538544596401</v>
      </c>
      <c r="AN10" s="7103">
        <v>0.22553934052543101</v>
      </c>
      <c r="AO10" s="7103">
        <v>0.30570155030020002</v>
      </c>
      <c r="AP10" s="7115"/>
      <c r="AQ10" s="7103">
        <v>0.24636368566358499</v>
      </c>
      <c r="AR10" s="7103">
        <v>0.32757754037196701</v>
      </c>
      <c r="AS10" s="7103">
        <v>0.19575224282327799</v>
      </c>
      <c r="AT10" s="7103">
        <v>0.227946872365512</v>
      </c>
      <c r="AU10" s="7103">
        <v>0.210349811904877</v>
      </c>
      <c r="AV10" s="7103">
        <v>0.24631971005758599</v>
      </c>
      <c r="AW10" s="7103">
        <v>0.23912608765233001</v>
      </c>
      <c r="AX10" s="7103">
        <v>0.31855265177123498</v>
      </c>
      <c r="AY10" s="7103">
        <v>0.27579316289544997</v>
      </c>
      <c r="AZ10" s="7100">
        <v>0.21528023030575399</v>
      </c>
    </row>
    <row r="11" spans="1:52" ht="17" x14ac:dyDescent="0.2">
      <c r="A11" s="7167" t="s">
        <v>311</v>
      </c>
      <c r="B11" s="7102">
        <v>0.27770766135356501</v>
      </c>
      <c r="C11" s="7103">
        <v>0.32407589545561399</v>
      </c>
      <c r="D11" s="7103">
        <v>0.23817832866814001</v>
      </c>
      <c r="E11" s="7103">
        <v>0.32916654494938202</v>
      </c>
      <c r="F11" s="7103">
        <v>0.260207274134717</v>
      </c>
      <c r="G11" s="7103">
        <v>0.22023237647500099</v>
      </c>
      <c r="H11" s="7103">
        <v>0.25514411909899898</v>
      </c>
      <c r="I11" s="7103">
        <v>0.32586252116067799</v>
      </c>
      <c r="J11" s="7103">
        <v>0.24105260767662301</v>
      </c>
      <c r="K11" s="7103">
        <v>0.23665026061495301</v>
      </c>
      <c r="L11" s="7103">
        <v>0.34134639382535398</v>
      </c>
      <c r="M11" s="7103">
        <v>0.314114592514048</v>
      </c>
      <c r="N11" s="7103">
        <v>0.37775312543999801</v>
      </c>
      <c r="O11" s="7103">
        <v>6.4107288732970294E-2</v>
      </c>
      <c r="P11" s="7103">
        <v>0.19303026597370801</v>
      </c>
      <c r="Q11" s="7103">
        <v>0.13421199123487301</v>
      </c>
      <c r="R11" s="7103">
        <v>0.24801579546126601</v>
      </c>
      <c r="S11" s="7103">
        <v>0.292632204846975</v>
      </c>
      <c r="T11" s="7103">
        <v>0.37404156324426402</v>
      </c>
      <c r="U11" s="7103">
        <v>0.27483296715678002</v>
      </c>
      <c r="V11" s="7105"/>
      <c r="W11" s="7107"/>
      <c r="X11" s="7109"/>
      <c r="Y11" s="7111"/>
      <c r="Z11" s="7103">
        <v>0.30287021607043801</v>
      </c>
      <c r="AA11" s="7103">
        <v>0.31427095123962501</v>
      </c>
      <c r="AB11" s="7103">
        <v>0.241541911023883</v>
      </c>
      <c r="AC11" s="7103">
        <v>0.22389722558407399</v>
      </c>
      <c r="AD11" s="7113"/>
      <c r="AE11" s="7103">
        <v>0.14993771991998001</v>
      </c>
      <c r="AF11" s="7103">
        <v>0.28984695386503501</v>
      </c>
      <c r="AG11" s="7103">
        <v>0.319520323774448</v>
      </c>
      <c r="AH11" s="7103">
        <v>0.30632011078425803</v>
      </c>
      <c r="AI11" s="7103">
        <v>0.32938360163681601</v>
      </c>
      <c r="AJ11" s="7103">
        <v>0.26941172501595601</v>
      </c>
      <c r="AK11" s="7103">
        <v>0.29520709246821297</v>
      </c>
      <c r="AL11" s="7103">
        <v>0.240821464782734</v>
      </c>
      <c r="AM11" s="7103">
        <v>0.28132930965159503</v>
      </c>
      <c r="AN11" s="7103">
        <v>0.38622954674818999</v>
      </c>
      <c r="AO11" s="7103">
        <v>0.25916333395512098</v>
      </c>
      <c r="AP11" s="7115"/>
      <c r="AQ11" s="7103">
        <v>0.27415866174261</v>
      </c>
      <c r="AR11" s="7103">
        <v>0.27639416916226001</v>
      </c>
      <c r="AS11" s="7103">
        <v>0.28287134074342701</v>
      </c>
      <c r="AT11" s="7103">
        <v>0.33670597366218202</v>
      </c>
      <c r="AU11" s="7103">
        <v>0.20202891215344501</v>
      </c>
      <c r="AV11" s="7103">
        <v>0.25503349093525801</v>
      </c>
      <c r="AW11" s="7103">
        <v>0.31759494102480101</v>
      </c>
      <c r="AX11" s="7103">
        <v>0.32566579428708903</v>
      </c>
      <c r="AY11" s="7103">
        <v>0.34630274547680301</v>
      </c>
      <c r="AZ11" s="7100">
        <v>0.299024801431794</v>
      </c>
    </row>
    <row r="12" spans="1:52" ht="17" x14ac:dyDescent="0.2">
      <c r="A12" s="7167" t="s">
        <v>312</v>
      </c>
      <c r="B12" s="7102">
        <v>0.15780406633406499</v>
      </c>
      <c r="C12" s="7103">
        <v>0.17786662597019801</v>
      </c>
      <c r="D12" s="7103">
        <v>0.14070055549877</v>
      </c>
      <c r="E12" s="7103">
        <v>0.21377206734373899</v>
      </c>
      <c r="F12" s="7103">
        <v>0.17725133471222501</v>
      </c>
      <c r="G12" s="7103">
        <v>0.16782052290666899</v>
      </c>
      <c r="H12" s="7103">
        <v>0.12404623785332899</v>
      </c>
      <c r="I12" s="7103">
        <v>0.113082726486706</v>
      </c>
      <c r="J12" s="7103">
        <v>0.14101504503003501</v>
      </c>
      <c r="K12" s="7103">
        <v>0.180038979210421</v>
      </c>
      <c r="L12" s="7103">
        <v>0.14902906256037399</v>
      </c>
      <c r="M12" s="7103">
        <v>0.15161071829323999</v>
      </c>
      <c r="N12" s="7103">
        <v>0.21984489050123099</v>
      </c>
      <c r="O12" s="7103">
        <v>3.9838453660787997E-2</v>
      </c>
      <c r="P12" s="7103">
        <v>5.4385203301742603E-2</v>
      </c>
      <c r="Q12" s="7103">
        <v>0.109591979672455</v>
      </c>
      <c r="R12" s="7103">
        <v>0.157682139589403</v>
      </c>
      <c r="S12" s="7103">
        <v>0.112495407910135</v>
      </c>
      <c r="T12" s="7103">
        <v>0.200042373874915</v>
      </c>
      <c r="U12" s="7103">
        <v>0.17687566897639601</v>
      </c>
      <c r="V12" s="7105"/>
      <c r="W12" s="7107"/>
      <c r="X12" s="7109"/>
      <c r="Y12" s="7111"/>
      <c r="Z12" s="7103">
        <v>0.226185676119703</v>
      </c>
      <c r="AA12" s="7103">
        <v>0.145604954927578</v>
      </c>
      <c r="AB12" s="7103">
        <v>0.128713579369748</v>
      </c>
      <c r="AC12" s="7103">
        <v>5.6867896999834897E-2</v>
      </c>
      <c r="AD12" s="7113"/>
      <c r="AE12" s="7103">
        <v>7.5656666904323502E-2</v>
      </c>
      <c r="AF12" s="7103">
        <v>0.130236170704808</v>
      </c>
      <c r="AG12" s="7103">
        <v>0.17612558230753</v>
      </c>
      <c r="AH12" s="7103">
        <v>0.19386425650816499</v>
      </c>
      <c r="AI12" s="7103">
        <v>0.174695951128611</v>
      </c>
      <c r="AJ12" s="7103">
        <v>0.157065423985907</v>
      </c>
      <c r="AK12" s="7103">
        <v>0.126291027753136</v>
      </c>
      <c r="AL12" s="7103">
        <v>0.124318396842325</v>
      </c>
      <c r="AM12" s="7103">
        <v>0.176055633126254</v>
      </c>
      <c r="AN12" s="7103">
        <v>0.20518857210046801</v>
      </c>
      <c r="AO12" s="7103">
        <v>0.14930838121437101</v>
      </c>
      <c r="AP12" s="7115"/>
      <c r="AQ12" s="7103">
        <v>0.15247813640354499</v>
      </c>
      <c r="AR12" s="7103">
        <v>0.111533532980764</v>
      </c>
      <c r="AS12" s="7103">
        <v>0.170907328532096</v>
      </c>
      <c r="AT12" s="7103">
        <v>0.26361756191558</v>
      </c>
      <c r="AU12" s="7103">
        <v>0.142009567000834</v>
      </c>
      <c r="AV12" s="7103">
        <v>0.19297517561303201</v>
      </c>
      <c r="AW12" s="7103">
        <v>0.14583533634094201</v>
      </c>
      <c r="AX12" s="7103">
        <v>0.14505315155763299</v>
      </c>
      <c r="AY12" s="7103">
        <v>0.20453700095253199</v>
      </c>
      <c r="AZ12" s="7100">
        <v>0.109037033119987</v>
      </c>
    </row>
    <row r="13" spans="1:52" ht="17" x14ac:dyDescent="0.2">
      <c r="A13" s="7168" t="s">
        <v>68</v>
      </c>
      <c r="B13" s="7166">
        <v>1510</v>
      </c>
      <c r="C13" s="7116">
        <v>659</v>
      </c>
      <c r="D13" s="7117">
        <v>851</v>
      </c>
      <c r="E13" s="7118">
        <v>253</v>
      </c>
      <c r="F13" s="7119">
        <v>373</v>
      </c>
      <c r="G13" s="7120">
        <v>239</v>
      </c>
      <c r="H13" s="7121">
        <v>296</v>
      </c>
      <c r="I13" s="7122">
        <v>349</v>
      </c>
      <c r="J13" s="7123">
        <v>240</v>
      </c>
      <c r="K13" s="7124">
        <v>566</v>
      </c>
      <c r="L13" s="7125">
        <v>427</v>
      </c>
      <c r="M13" s="7126">
        <v>277</v>
      </c>
      <c r="N13" s="7127">
        <v>1035</v>
      </c>
      <c r="O13" s="7128">
        <v>233</v>
      </c>
      <c r="P13" s="7129">
        <v>148</v>
      </c>
      <c r="Q13" s="7130">
        <v>93</v>
      </c>
      <c r="R13" s="7131">
        <v>863</v>
      </c>
      <c r="S13" s="7132">
        <v>261</v>
      </c>
      <c r="T13" s="7133">
        <v>256</v>
      </c>
      <c r="U13" s="7134">
        <v>89</v>
      </c>
      <c r="V13" s="7135">
        <v>18</v>
      </c>
      <c r="W13" s="7136">
        <v>9</v>
      </c>
      <c r="X13" s="7137">
        <v>6</v>
      </c>
      <c r="Y13" s="7138">
        <v>8</v>
      </c>
      <c r="Z13" s="7139">
        <v>468</v>
      </c>
      <c r="AA13" s="7140">
        <v>509</v>
      </c>
      <c r="AB13" s="7141">
        <v>420</v>
      </c>
      <c r="AC13" s="7142">
        <v>51</v>
      </c>
      <c r="AD13" s="7143">
        <v>20</v>
      </c>
      <c r="AE13" s="7144">
        <v>42</v>
      </c>
      <c r="AF13" s="7145">
        <v>113</v>
      </c>
      <c r="AG13" s="7146">
        <v>168</v>
      </c>
      <c r="AH13" s="7147">
        <v>79</v>
      </c>
      <c r="AI13" s="7148">
        <v>80</v>
      </c>
      <c r="AJ13" s="7149">
        <v>1063</v>
      </c>
      <c r="AK13" s="7150">
        <v>41</v>
      </c>
      <c r="AL13" s="7151">
        <v>501</v>
      </c>
      <c r="AM13" s="7152">
        <v>606</v>
      </c>
      <c r="AN13" s="7153">
        <v>190</v>
      </c>
      <c r="AO13" s="7154">
        <v>203</v>
      </c>
      <c r="AP13" s="7155">
        <v>10</v>
      </c>
      <c r="AQ13" s="7156">
        <v>1190</v>
      </c>
      <c r="AR13" s="7157">
        <v>61</v>
      </c>
      <c r="AS13" s="7158">
        <v>143</v>
      </c>
      <c r="AT13" s="7159">
        <v>112</v>
      </c>
      <c r="AU13" s="7160">
        <v>292</v>
      </c>
      <c r="AV13" s="7161">
        <v>406</v>
      </c>
      <c r="AW13" s="7162">
        <v>334</v>
      </c>
      <c r="AX13" s="7163">
        <v>202</v>
      </c>
      <c r="AY13" s="7164">
        <v>118</v>
      </c>
      <c r="AZ13" s="7165">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Z13"/>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322</v>
      </c>
    </row>
    <row r="8" spans="1:52" ht="17" x14ac:dyDescent="0.2">
      <c r="A8" s="99" t="s">
        <v>321</v>
      </c>
    </row>
    <row r="9" spans="1:52" ht="17" x14ac:dyDescent="0.2">
      <c r="A9" s="7280" t="s">
        <v>323</v>
      </c>
      <c r="B9" s="7214">
        <v>0.19930402749113199</v>
      </c>
      <c r="C9" s="7169">
        <v>0.17488057467374599</v>
      </c>
      <c r="D9" s="7170">
        <v>0.21996710892749299</v>
      </c>
      <c r="E9" s="7171">
        <v>0.150356479987656</v>
      </c>
      <c r="F9" s="7172">
        <v>0.18566682039426</v>
      </c>
      <c r="G9" s="7173">
        <v>0.24981942914566599</v>
      </c>
      <c r="H9" s="7174">
        <v>0.22080613951657899</v>
      </c>
      <c r="I9" s="7175">
        <v>0.195220335388296</v>
      </c>
      <c r="J9" s="7176">
        <v>0.19256189906873999</v>
      </c>
      <c r="K9" s="7177">
        <v>0.238599245175589</v>
      </c>
      <c r="L9" s="7178">
        <v>0.175022835790452</v>
      </c>
      <c r="M9" s="7179">
        <v>0.16756870394128601</v>
      </c>
      <c r="N9" s="7180">
        <v>8.6010033646403306E-2</v>
      </c>
      <c r="O9" s="7181">
        <v>0.50821754033412003</v>
      </c>
      <c r="P9" s="7182">
        <v>0.234778354966722</v>
      </c>
      <c r="Q9" s="7183">
        <v>0.23513488254829301</v>
      </c>
      <c r="R9" s="7184">
        <v>0.234215275890991</v>
      </c>
      <c r="S9" s="7185">
        <v>0.15024284023668599</v>
      </c>
      <c r="T9" s="7186">
        <v>0.108915288989062</v>
      </c>
      <c r="U9" s="7187">
        <v>0.25270238296434</v>
      </c>
      <c r="V9" s="7217"/>
      <c r="W9" s="7219"/>
      <c r="X9" s="7221"/>
      <c r="Y9" s="7223"/>
      <c r="Z9" s="7188">
        <v>0.203479329140827</v>
      </c>
      <c r="AA9" s="7189">
        <v>0.17388512184742799</v>
      </c>
      <c r="AB9" s="7190">
        <v>0.195879138210204</v>
      </c>
      <c r="AC9" s="7191">
        <v>0.148734132027245</v>
      </c>
      <c r="AD9" s="7225"/>
      <c r="AE9" s="7192">
        <v>0.35496919547557199</v>
      </c>
      <c r="AF9" s="7193">
        <v>0.31234734313715601</v>
      </c>
      <c r="AG9" s="7194">
        <v>0.20097122276714899</v>
      </c>
      <c r="AH9" s="7195">
        <v>0.17191635460795299</v>
      </c>
      <c r="AI9" s="7196">
        <v>0.27542043730871102</v>
      </c>
      <c r="AJ9" s="7197">
        <v>0.18634604667204999</v>
      </c>
      <c r="AK9" s="7198">
        <v>0.21046173246677699</v>
      </c>
      <c r="AL9" s="7199">
        <v>0.248815578482463</v>
      </c>
      <c r="AM9" s="7200">
        <v>0.17595942980610399</v>
      </c>
      <c r="AN9" s="7201">
        <v>0.16428072925614201</v>
      </c>
      <c r="AO9" s="7202">
        <v>0.17167171270967399</v>
      </c>
      <c r="AP9" s="7227"/>
      <c r="AQ9" s="7203">
        <v>0.21706057757278399</v>
      </c>
      <c r="AR9" s="7204">
        <v>0.12780409064842899</v>
      </c>
      <c r="AS9" s="7205">
        <v>0.13875595744204799</v>
      </c>
      <c r="AT9" s="7206">
        <v>9.4586577734031702E-2</v>
      </c>
      <c r="AU9" s="7207">
        <v>0.27345261368229601</v>
      </c>
      <c r="AV9" s="7208">
        <v>0.19213722637615499</v>
      </c>
      <c r="AW9" s="7209">
        <v>0.166900929341046</v>
      </c>
      <c r="AX9" s="7210">
        <v>0.16185804947369101</v>
      </c>
      <c r="AY9" s="7211">
        <v>0.12926742011112599</v>
      </c>
      <c r="AZ9" s="7212">
        <v>0.22756567677705899</v>
      </c>
    </row>
    <row r="10" spans="1:52" ht="17" x14ac:dyDescent="0.2">
      <c r="A10" s="7280" t="s">
        <v>324</v>
      </c>
      <c r="B10" s="7215">
        <v>0.33479065907047001</v>
      </c>
      <c r="C10" s="7216">
        <v>0.32426618103447302</v>
      </c>
      <c r="D10" s="7216">
        <v>0.34369472961115</v>
      </c>
      <c r="E10" s="7216">
        <v>0.32473211261255602</v>
      </c>
      <c r="F10" s="7216">
        <v>0.320799393515805</v>
      </c>
      <c r="G10" s="7216">
        <v>0.34386017356267801</v>
      </c>
      <c r="H10" s="7216">
        <v>0.35719634266539402</v>
      </c>
      <c r="I10" s="7216">
        <v>0.33265313462973101</v>
      </c>
      <c r="J10" s="7216">
        <v>0.33918116073264398</v>
      </c>
      <c r="K10" s="7216">
        <v>0.340871626470652</v>
      </c>
      <c r="L10" s="7216">
        <v>0.33394950408122898</v>
      </c>
      <c r="M10" s="7216">
        <v>0.31766838628348998</v>
      </c>
      <c r="N10" s="7216">
        <v>0.30110336518248398</v>
      </c>
      <c r="O10" s="7216">
        <v>0.347397439729346</v>
      </c>
      <c r="P10" s="7216">
        <v>0.46015849149708299</v>
      </c>
      <c r="Q10" s="7216">
        <v>0.41443347590979401</v>
      </c>
      <c r="R10" s="7216">
        <v>0.32376120041367101</v>
      </c>
      <c r="S10" s="7216">
        <v>0.40817723076923101</v>
      </c>
      <c r="T10" s="7216">
        <v>0.31715808167551801</v>
      </c>
      <c r="U10" s="7216">
        <v>0.29189792124387398</v>
      </c>
      <c r="V10" s="7218"/>
      <c r="W10" s="7220"/>
      <c r="X10" s="7222"/>
      <c r="Y10" s="7224"/>
      <c r="Z10" s="7216">
        <v>0.30156324327155098</v>
      </c>
      <c r="AA10" s="7216">
        <v>0.31849634267722798</v>
      </c>
      <c r="AB10" s="7216">
        <v>0.38156792283986002</v>
      </c>
      <c r="AC10" s="7216">
        <v>0.45376435333740001</v>
      </c>
      <c r="AD10" s="7226"/>
      <c r="AE10" s="7216">
        <v>0.32009235066411101</v>
      </c>
      <c r="AF10" s="7216">
        <v>0.23375307156434</v>
      </c>
      <c r="AG10" s="7216">
        <v>0.35655462838704599</v>
      </c>
      <c r="AH10" s="7216">
        <v>0.34748181592223298</v>
      </c>
      <c r="AI10" s="7216">
        <v>0.28329008275196199</v>
      </c>
      <c r="AJ10" s="7216">
        <v>0.34541526135086098</v>
      </c>
      <c r="AK10" s="7216">
        <v>0.28657483752061302</v>
      </c>
      <c r="AL10" s="7216">
        <v>0.33542327487256701</v>
      </c>
      <c r="AM10" s="7216">
        <v>0.335074762032051</v>
      </c>
      <c r="AN10" s="7216">
        <v>0.27856306906029898</v>
      </c>
      <c r="AO10" s="7216">
        <v>0.386767409873299</v>
      </c>
      <c r="AP10" s="7228"/>
      <c r="AQ10" s="7216">
        <v>0.32894653518349898</v>
      </c>
      <c r="AR10" s="7216">
        <v>0.42386707162528597</v>
      </c>
      <c r="AS10" s="7216">
        <v>0.374007092992034</v>
      </c>
      <c r="AT10" s="7216">
        <v>0.271823411426932</v>
      </c>
      <c r="AU10" s="7216">
        <v>0.34424144435795001</v>
      </c>
      <c r="AV10" s="7216">
        <v>0.30043619606383698</v>
      </c>
      <c r="AW10" s="7216">
        <v>0.34274310621849002</v>
      </c>
      <c r="AX10" s="7216">
        <v>0.374047882263706</v>
      </c>
      <c r="AY10" s="7216">
        <v>0.37311124742669799</v>
      </c>
      <c r="AZ10" s="7213">
        <v>0.31158684929203001</v>
      </c>
    </row>
    <row r="11" spans="1:52" ht="17" x14ac:dyDescent="0.2">
      <c r="A11" s="7280" t="s">
        <v>325</v>
      </c>
      <c r="B11" s="7215">
        <v>0.31625282991502701</v>
      </c>
      <c r="C11" s="7216">
        <v>0.31337266245713602</v>
      </c>
      <c r="D11" s="7216">
        <v>0.31868955068410698</v>
      </c>
      <c r="E11" s="7216">
        <v>0.324085574484688</v>
      </c>
      <c r="F11" s="7216">
        <v>0.32390880367581998</v>
      </c>
      <c r="G11" s="7216">
        <v>0.26466420181322198</v>
      </c>
      <c r="H11" s="7216">
        <v>0.29207824914685798</v>
      </c>
      <c r="I11" s="7216">
        <v>0.36269619148673599</v>
      </c>
      <c r="J11" s="7216">
        <v>0.31737013893333299</v>
      </c>
      <c r="K11" s="7216">
        <v>0.26461360226012398</v>
      </c>
      <c r="L11" s="7216">
        <v>0.35417045959017102</v>
      </c>
      <c r="M11" s="7216">
        <v>0.36007270162876598</v>
      </c>
      <c r="N11" s="7216">
        <v>0.41691211465056299</v>
      </c>
      <c r="O11" s="7216">
        <v>0.10456823254837901</v>
      </c>
      <c r="P11" s="7216">
        <v>0.19643247561128999</v>
      </c>
      <c r="Q11" s="7216">
        <v>0.22529036913393499</v>
      </c>
      <c r="R11" s="7216">
        <v>0.30503101451972903</v>
      </c>
      <c r="S11" s="7216">
        <v>0.30454343195266298</v>
      </c>
      <c r="T11" s="7216">
        <v>0.38112364105614099</v>
      </c>
      <c r="U11" s="7216">
        <v>0.29232944622838097</v>
      </c>
      <c r="V11" s="7218"/>
      <c r="W11" s="7220"/>
      <c r="X11" s="7222"/>
      <c r="Y11" s="7224"/>
      <c r="Z11" s="7216">
        <v>0.31446589188222002</v>
      </c>
      <c r="AA11" s="7216">
        <v>0.37222229185330302</v>
      </c>
      <c r="AB11" s="7216">
        <v>0.28344856107459698</v>
      </c>
      <c r="AC11" s="7216">
        <v>0.26172286966792302</v>
      </c>
      <c r="AD11" s="7226"/>
      <c r="AE11" s="7216">
        <v>0.220521810609841</v>
      </c>
      <c r="AF11" s="7216">
        <v>0.26539145112354501</v>
      </c>
      <c r="AG11" s="7216">
        <v>0.31588596105978001</v>
      </c>
      <c r="AH11" s="7216">
        <v>0.28746275097851198</v>
      </c>
      <c r="AI11" s="7216">
        <v>0.31097903143202299</v>
      </c>
      <c r="AJ11" s="7216">
        <v>0.31999372629742001</v>
      </c>
      <c r="AK11" s="7216">
        <v>0.292807255795906</v>
      </c>
      <c r="AL11" s="7216">
        <v>0.27262287346707798</v>
      </c>
      <c r="AM11" s="7216">
        <v>0.32175667040807898</v>
      </c>
      <c r="AN11" s="7216">
        <v>0.433548788867892</v>
      </c>
      <c r="AO11" s="7216">
        <v>0.303177162231137</v>
      </c>
      <c r="AP11" s="7228"/>
      <c r="AQ11" s="7216">
        <v>0.31170307914777501</v>
      </c>
      <c r="AR11" s="7216">
        <v>0.29061019901025797</v>
      </c>
      <c r="AS11" s="7216">
        <v>0.30289816969479999</v>
      </c>
      <c r="AT11" s="7216">
        <v>0.43844720764709599</v>
      </c>
      <c r="AU11" s="7216">
        <v>0.23942180228545701</v>
      </c>
      <c r="AV11" s="7216">
        <v>0.33871293552438098</v>
      </c>
      <c r="AW11" s="7216">
        <v>0.34760264703494198</v>
      </c>
      <c r="AX11" s="7216">
        <v>0.31895649311403501</v>
      </c>
      <c r="AY11" s="7216">
        <v>0.35298911378988002</v>
      </c>
      <c r="AZ11" s="7213">
        <v>0.32266298714908098</v>
      </c>
    </row>
    <row r="12" spans="1:52" ht="17" x14ac:dyDescent="0.2">
      <c r="A12" s="7280" t="s">
        <v>326</v>
      </c>
      <c r="B12" s="7215">
        <v>0.14965248352337099</v>
      </c>
      <c r="C12" s="7216">
        <v>0.187480581834646</v>
      </c>
      <c r="D12" s="7216">
        <v>0.117648610777249</v>
      </c>
      <c r="E12" s="7216">
        <v>0.20082583291509901</v>
      </c>
      <c r="F12" s="7216">
        <v>0.169624982414115</v>
      </c>
      <c r="G12" s="7216">
        <v>0.141656195478434</v>
      </c>
      <c r="H12" s="7216">
        <v>0.12991926867117001</v>
      </c>
      <c r="I12" s="7216">
        <v>0.10943033849523599</v>
      </c>
      <c r="J12" s="7216">
        <v>0.150886801265283</v>
      </c>
      <c r="K12" s="7216">
        <v>0.15591552609363499</v>
      </c>
      <c r="L12" s="7216">
        <v>0.13685720053814701</v>
      </c>
      <c r="M12" s="7216">
        <v>0.15469020814645801</v>
      </c>
      <c r="N12" s="7216">
        <v>0.19597448652055</v>
      </c>
      <c r="O12" s="7216">
        <v>3.9816787388155098E-2</v>
      </c>
      <c r="P12" s="7216">
        <v>0.10863067792490499</v>
      </c>
      <c r="Q12" s="7216">
        <v>0.12514127240797701</v>
      </c>
      <c r="R12" s="7216">
        <v>0.13699250917560901</v>
      </c>
      <c r="S12" s="7216">
        <v>0.13703649704142001</v>
      </c>
      <c r="T12" s="7216">
        <v>0.192802988279279</v>
      </c>
      <c r="U12" s="7216">
        <v>0.16307024956340499</v>
      </c>
      <c r="V12" s="7218"/>
      <c r="W12" s="7220"/>
      <c r="X12" s="7222"/>
      <c r="Y12" s="7224"/>
      <c r="Z12" s="7216">
        <v>0.180491535705402</v>
      </c>
      <c r="AA12" s="7216">
        <v>0.135396243622042</v>
      </c>
      <c r="AB12" s="7216">
        <v>0.139104377875339</v>
      </c>
      <c r="AC12" s="7216">
        <v>0.135778644967433</v>
      </c>
      <c r="AD12" s="7226"/>
      <c r="AE12" s="7216">
        <v>0.10441664325047501</v>
      </c>
      <c r="AF12" s="7216">
        <v>0.18850813417496001</v>
      </c>
      <c r="AG12" s="7216">
        <v>0.12658818778602501</v>
      </c>
      <c r="AH12" s="7216">
        <v>0.19313907849130199</v>
      </c>
      <c r="AI12" s="7216">
        <v>0.130310448507304</v>
      </c>
      <c r="AJ12" s="7216">
        <v>0.14824496567966999</v>
      </c>
      <c r="AK12" s="7216">
        <v>0.21015617421670399</v>
      </c>
      <c r="AL12" s="7216">
        <v>0.14313827317789199</v>
      </c>
      <c r="AM12" s="7216">
        <v>0.167209137753766</v>
      </c>
      <c r="AN12" s="7216">
        <v>0.12360741281566701</v>
      </c>
      <c r="AO12" s="7216">
        <v>0.13838371518588999</v>
      </c>
      <c r="AP12" s="7228"/>
      <c r="AQ12" s="7216">
        <v>0.14228980809594199</v>
      </c>
      <c r="AR12" s="7216">
        <v>0.15771863871602601</v>
      </c>
      <c r="AS12" s="7216">
        <v>0.18433877987111799</v>
      </c>
      <c r="AT12" s="7216">
        <v>0.19514280319194</v>
      </c>
      <c r="AU12" s="7216">
        <v>0.142884139674298</v>
      </c>
      <c r="AV12" s="7216">
        <v>0.168713642035628</v>
      </c>
      <c r="AW12" s="7216">
        <v>0.142753317405522</v>
      </c>
      <c r="AX12" s="7216">
        <v>0.14513757514856701</v>
      </c>
      <c r="AY12" s="7216">
        <v>0.144632218672296</v>
      </c>
      <c r="AZ12" s="7213">
        <v>0.13818448678183001</v>
      </c>
    </row>
    <row r="13" spans="1:52" ht="17" x14ac:dyDescent="0.2">
      <c r="A13" s="7281" t="s">
        <v>68</v>
      </c>
      <c r="B13" s="7279">
        <v>1511</v>
      </c>
      <c r="C13" s="7229">
        <v>658</v>
      </c>
      <c r="D13" s="7230">
        <v>853</v>
      </c>
      <c r="E13" s="7231">
        <v>254</v>
      </c>
      <c r="F13" s="7232">
        <v>372</v>
      </c>
      <c r="G13" s="7233">
        <v>239</v>
      </c>
      <c r="H13" s="7234">
        <v>295</v>
      </c>
      <c r="I13" s="7235">
        <v>351</v>
      </c>
      <c r="J13" s="7236">
        <v>240</v>
      </c>
      <c r="K13" s="7237">
        <v>571</v>
      </c>
      <c r="L13" s="7238">
        <v>424</v>
      </c>
      <c r="M13" s="7239">
        <v>276</v>
      </c>
      <c r="N13" s="7240">
        <v>1036</v>
      </c>
      <c r="O13" s="7241">
        <v>234</v>
      </c>
      <c r="P13" s="7242">
        <v>148</v>
      </c>
      <c r="Q13" s="7243">
        <v>92</v>
      </c>
      <c r="R13" s="7244">
        <v>864</v>
      </c>
      <c r="S13" s="7245">
        <v>260</v>
      </c>
      <c r="T13" s="7246">
        <v>257</v>
      </c>
      <c r="U13" s="7247">
        <v>89</v>
      </c>
      <c r="V13" s="7248">
        <v>18</v>
      </c>
      <c r="W13" s="7249">
        <v>9</v>
      </c>
      <c r="X13" s="7250">
        <v>6</v>
      </c>
      <c r="Y13" s="7251">
        <v>8</v>
      </c>
      <c r="Z13" s="7252">
        <v>468</v>
      </c>
      <c r="AA13" s="7253">
        <v>510</v>
      </c>
      <c r="AB13" s="7254">
        <v>419</v>
      </c>
      <c r="AC13" s="7255">
        <v>52</v>
      </c>
      <c r="AD13" s="7256">
        <v>20</v>
      </c>
      <c r="AE13" s="7257">
        <v>42</v>
      </c>
      <c r="AF13" s="7258">
        <v>113</v>
      </c>
      <c r="AG13" s="7259">
        <v>167</v>
      </c>
      <c r="AH13" s="7260">
        <v>79</v>
      </c>
      <c r="AI13" s="7261">
        <v>78</v>
      </c>
      <c r="AJ13" s="7262">
        <v>1065</v>
      </c>
      <c r="AK13" s="7263">
        <v>43</v>
      </c>
      <c r="AL13" s="7264">
        <v>501</v>
      </c>
      <c r="AM13" s="7265">
        <v>607</v>
      </c>
      <c r="AN13" s="7266">
        <v>190</v>
      </c>
      <c r="AO13" s="7267">
        <v>203</v>
      </c>
      <c r="AP13" s="7268">
        <v>10</v>
      </c>
      <c r="AQ13" s="7269">
        <v>1192</v>
      </c>
      <c r="AR13" s="7270">
        <v>61</v>
      </c>
      <c r="AS13" s="7271">
        <v>142</v>
      </c>
      <c r="AT13" s="7272">
        <v>112</v>
      </c>
      <c r="AU13" s="7273">
        <v>293</v>
      </c>
      <c r="AV13" s="7274">
        <v>410</v>
      </c>
      <c r="AW13" s="7275">
        <v>334</v>
      </c>
      <c r="AX13" s="7276">
        <v>200</v>
      </c>
      <c r="AY13" s="7277">
        <v>118</v>
      </c>
      <c r="AZ13" s="7278">
        <v>156</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328</v>
      </c>
    </row>
    <row r="8" spans="1:52" ht="34" x14ac:dyDescent="0.2">
      <c r="A8" s="99" t="s">
        <v>327</v>
      </c>
    </row>
    <row r="9" spans="1:52" ht="17" x14ac:dyDescent="0.2">
      <c r="A9" s="7393" t="s">
        <v>236</v>
      </c>
      <c r="B9" s="7327">
        <v>0.6593671852595</v>
      </c>
      <c r="C9" s="7282">
        <v>0.65432368065030599</v>
      </c>
      <c r="D9" s="7283">
        <v>0.66361290565154396</v>
      </c>
      <c r="E9" s="7284">
        <v>0.71020947594247297</v>
      </c>
      <c r="F9" s="7285">
        <v>0.61151712928232105</v>
      </c>
      <c r="G9" s="7286">
        <v>0.69025932993695205</v>
      </c>
      <c r="H9" s="7287">
        <v>0.63024280254227205</v>
      </c>
      <c r="I9" s="7288">
        <v>0.68140874686815001</v>
      </c>
      <c r="J9" s="7289">
        <v>0.60043749211610098</v>
      </c>
      <c r="K9" s="7290">
        <v>0.63201598323986297</v>
      </c>
      <c r="L9" s="7291">
        <v>0.70242913461481304</v>
      </c>
      <c r="M9" s="7292">
        <v>0.73353724860557401</v>
      </c>
      <c r="N9" s="7293">
        <v>0.71417308031503701</v>
      </c>
      <c r="O9" s="7294">
        <v>0.50063605460201099</v>
      </c>
      <c r="P9" s="7295">
        <v>0.66076025946550898</v>
      </c>
      <c r="Q9" s="7296">
        <v>0.63545993858404404</v>
      </c>
      <c r="R9" s="7297">
        <v>0.72951286676354699</v>
      </c>
      <c r="S9" s="7298">
        <v>0.50103600220432398</v>
      </c>
      <c r="T9" s="7299">
        <v>0.66980281394074304</v>
      </c>
      <c r="U9" s="7300">
        <v>0.56159572441740402</v>
      </c>
      <c r="V9" s="7330"/>
      <c r="W9" s="7332"/>
      <c r="X9" s="7334"/>
      <c r="Y9" s="7336"/>
      <c r="Z9" s="7301">
        <v>0.817641387757294</v>
      </c>
      <c r="AA9" s="7302">
        <v>0.70000745401617404</v>
      </c>
      <c r="AB9" s="7303">
        <v>0.514867927853351</v>
      </c>
      <c r="AC9" s="7304">
        <v>0.36847355354873501</v>
      </c>
      <c r="AD9" s="7338"/>
      <c r="AE9" s="7305">
        <v>0.36887212242963602</v>
      </c>
      <c r="AF9" s="7306">
        <v>0.682766715897689</v>
      </c>
      <c r="AG9" s="7307">
        <v>0.67435649128600095</v>
      </c>
      <c r="AH9" s="7308">
        <v>0.70884853748938204</v>
      </c>
      <c r="AI9" s="7309">
        <v>0.733248028008053</v>
      </c>
      <c r="AJ9" s="7310">
        <v>0.65723723536508905</v>
      </c>
      <c r="AK9" s="7311">
        <v>0.57025882776132997</v>
      </c>
      <c r="AL9" s="7312">
        <v>0.64415951115707704</v>
      </c>
      <c r="AM9" s="7313">
        <v>0.67582707969572697</v>
      </c>
      <c r="AN9" s="7314">
        <v>0.69820095087568901</v>
      </c>
      <c r="AO9" s="7315">
        <v>0.60901582632922902</v>
      </c>
      <c r="AP9" s="7340"/>
      <c r="AQ9" s="7316">
        <v>0.69212891567458701</v>
      </c>
      <c r="AR9" s="7317">
        <v>0.23066499585837799</v>
      </c>
      <c r="AS9" s="7318">
        <v>0.54202238559157201</v>
      </c>
      <c r="AT9" s="7319">
        <v>0.75233321785571405</v>
      </c>
      <c r="AU9" s="7320">
        <v>0.57767875906192301</v>
      </c>
      <c r="AV9" s="7321">
        <v>0.65775510499833301</v>
      </c>
      <c r="AW9" s="7322">
        <v>0.67335287604523997</v>
      </c>
      <c r="AX9" s="7323">
        <v>0.66497617200947301</v>
      </c>
      <c r="AY9" s="7324">
        <v>0.75365544252803696</v>
      </c>
      <c r="AZ9" s="7325">
        <v>0.72821352511210302</v>
      </c>
    </row>
    <row r="10" spans="1:52" ht="17" x14ac:dyDescent="0.2">
      <c r="A10" s="7393" t="s">
        <v>237</v>
      </c>
      <c r="B10" s="7328">
        <v>0.19137290513508001</v>
      </c>
      <c r="C10" s="7329">
        <v>0.203063366533491</v>
      </c>
      <c r="D10" s="7329">
        <v>0.181531647081868</v>
      </c>
      <c r="E10" s="7329">
        <v>0.19382722845700001</v>
      </c>
      <c r="F10" s="7329">
        <v>0.192685671417854</v>
      </c>
      <c r="G10" s="7329">
        <v>0.160171337084796</v>
      </c>
      <c r="H10" s="7329">
        <v>0.21019546637498099</v>
      </c>
      <c r="I10" s="7329">
        <v>0.19535336709152901</v>
      </c>
      <c r="J10" s="7329">
        <v>0.182160164017586</v>
      </c>
      <c r="K10" s="7329">
        <v>0.206728293409776</v>
      </c>
      <c r="L10" s="7329">
        <v>0.19959570890730999</v>
      </c>
      <c r="M10" s="7329">
        <v>0.16184296048705199</v>
      </c>
      <c r="N10" s="7329">
        <v>0.17139475860495601</v>
      </c>
      <c r="O10" s="7329">
        <v>0.228381838380255</v>
      </c>
      <c r="P10" s="7329">
        <v>0.20869646315035101</v>
      </c>
      <c r="Q10" s="7329">
        <v>0.23968740715475501</v>
      </c>
      <c r="R10" s="7329">
        <v>0.14063465855437601</v>
      </c>
      <c r="S10" s="7329">
        <v>0.30355879538054298</v>
      </c>
      <c r="T10" s="7329">
        <v>0.22916341693519501</v>
      </c>
      <c r="U10" s="7329">
        <v>0.224425758201903</v>
      </c>
      <c r="V10" s="7331"/>
      <c r="W10" s="7333"/>
      <c r="X10" s="7335"/>
      <c r="Y10" s="7337"/>
      <c r="Z10" s="7329">
        <v>9.5808931740794703E-2</v>
      </c>
      <c r="AA10" s="7329">
        <v>0.189408538724608</v>
      </c>
      <c r="AB10" s="7329">
        <v>0.28648508268204498</v>
      </c>
      <c r="AC10" s="7329">
        <v>0.33795645601845697</v>
      </c>
      <c r="AD10" s="7339"/>
      <c r="AE10" s="7329">
        <v>0.119082868154958</v>
      </c>
      <c r="AF10" s="7329">
        <v>0.158148594151797</v>
      </c>
      <c r="AG10" s="7329">
        <v>0.238358104225075</v>
      </c>
      <c r="AH10" s="7329">
        <v>0.19597560342732001</v>
      </c>
      <c r="AI10" s="7329">
        <v>0.11529181199689401</v>
      </c>
      <c r="AJ10" s="7329">
        <v>0.19358751975708399</v>
      </c>
      <c r="AK10" s="7329">
        <v>0.113685899483859</v>
      </c>
      <c r="AL10" s="7329">
        <v>0.16538245749165301</v>
      </c>
      <c r="AM10" s="7329">
        <v>0.19036930074015701</v>
      </c>
      <c r="AN10" s="7329">
        <v>0.204820606999111</v>
      </c>
      <c r="AO10" s="7329">
        <v>0.24874784499029401</v>
      </c>
      <c r="AP10" s="7341"/>
      <c r="AQ10" s="7329">
        <v>0.18249600415266001</v>
      </c>
      <c r="AR10" s="7329">
        <v>0.29656422346352901</v>
      </c>
      <c r="AS10" s="7329">
        <v>0.23051210351481399</v>
      </c>
      <c r="AT10" s="7329">
        <v>0.17388847835686699</v>
      </c>
      <c r="AU10" s="7329">
        <v>0.19776098767738301</v>
      </c>
      <c r="AV10" s="7329">
        <v>0.19561027361082001</v>
      </c>
      <c r="AW10" s="7329">
        <v>0.19795930979663401</v>
      </c>
      <c r="AX10" s="7329">
        <v>0.24368527144000701</v>
      </c>
      <c r="AY10" s="7329">
        <v>0.143983289405586</v>
      </c>
      <c r="AZ10" s="7326">
        <v>0.124073888713671</v>
      </c>
    </row>
    <row r="11" spans="1:52" ht="17" x14ac:dyDescent="0.2">
      <c r="A11" s="7393" t="s">
        <v>238</v>
      </c>
      <c r="B11" s="7328">
        <v>6.5124332881481201E-2</v>
      </c>
      <c r="C11" s="7329">
        <v>5.1629439554629002E-2</v>
      </c>
      <c r="D11" s="7329">
        <v>7.6484596869707003E-2</v>
      </c>
      <c r="E11" s="7329">
        <v>4.3358237173008997E-2</v>
      </c>
      <c r="F11" s="7329">
        <v>7.5843210802700706E-2</v>
      </c>
      <c r="G11" s="7329">
        <v>6.3435928628720301E-2</v>
      </c>
      <c r="H11" s="7329">
        <v>4.9179872982312099E-2</v>
      </c>
      <c r="I11" s="7329">
        <v>8.4298180186557797E-2</v>
      </c>
      <c r="J11" s="7329">
        <v>0.10460668749550001</v>
      </c>
      <c r="K11" s="7329">
        <v>6.5286016027058802E-2</v>
      </c>
      <c r="L11" s="7329">
        <v>4.43300320882778E-2</v>
      </c>
      <c r="M11" s="7329">
        <v>3.9221380305239702E-2</v>
      </c>
      <c r="N11" s="7329">
        <v>4.5100331745895901E-2</v>
      </c>
      <c r="O11" s="7329">
        <v>0.130953631318066</v>
      </c>
      <c r="P11" s="7329">
        <v>6.7026749097441898E-2</v>
      </c>
      <c r="Q11" s="7329">
        <v>4.2908580750827797E-2</v>
      </c>
      <c r="R11" s="7329">
        <v>6.0094995221966499E-2</v>
      </c>
      <c r="S11" s="7329">
        <v>0.10136958288506299</v>
      </c>
      <c r="T11" s="7329">
        <v>2.6932384175399601E-2</v>
      </c>
      <c r="U11" s="7329">
        <v>8.1928244977159503E-2</v>
      </c>
      <c r="V11" s="7331"/>
      <c r="W11" s="7333"/>
      <c r="X11" s="7335"/>
      <c r="Y11" s="7337"/>
      <c r="Z11" s="7329">
        <v>4.8330311736931399E-2</v>
      </c>
      <c r="AA11" s="7329">
        <v>4.3113632004166298E-2</v>
      </c>
      <c r="AB11" s="7329">
        <v>9.4215213310748405E-2</v>
      </c>
      <c r="AC11" s="7329">
        <v>4.6536533820736498E-2</v>
      </c>
      <c r="AD11" s="7339"/>
      <c r="AE11" s="7329">
        <v>0.174749097253386</v>
      </c>
      <c r="AF11" s="7329">
        <v>5.35380459368743E-2</v>
      </c>
      <c r="AG11" s="7329">
        <v>2.9350411013706799E-2</v>
      </c>
      <c r="AH11" s="7329">
        <v>3.4095657945410897E-2</v>
      </c>
      <c r="AI11" s="7329">
        <v>6.4371430168355101E-2</v>
      </c>
      <c r="AJ11" s="7329">
        <v>7.1321148422917105E-2</v>
      </c>
      <c r="AK11" s="7329">
        <v>6.5309223090739998E-2</v>
      </c>
      <c r="AL11" s="7329">
        <v>8.4092252925870997E-2</v>
      </c>
      <c r="AM11" s="7329">
        <v>5.1724031473977201E-2</v>
      </c>
      <c r="AN11" s="7329">
        <v>5.8218739801762197E-2</v>
      </c>
      <c r="AO11" s="7329">
        <v>6.4545837198647704E-2</v>
      </c>
      <c r="AP11" s="7341"/>
      <c r="AQ11" s="7329">
        <v>6.5661667005304694E-2</v>
      </c>
      <c r="AR11" s="7329">
        <v>0.14446544754299101</v>
      </c>
      <c r="AS11" s="7329">
        <v>4.0397513081835701E-2</v>
      </c>
      <c r="AT11" s="7329">
        <v>2.9889870035639501E-2</v>
      </c>
      <c r="AU11" s="7329">
        <v>7.8254211896911299E-2</v>
      </c>
      <c r="AV11" s="7329">
        <v>7.8630191886871703E-2</v>
      </c>
      <c r="AW11" s="7329">
        <v>6.23693402066689E-2</v>
      </c>
      <c r="AX11" s="7329">
        <v>4.1480715710712802E-2</v>
      </c>
      <c r="AY11" s="7329">
        <v>3.7942388219492598E-2</v>
      </c>
      <c r="AZ11" s="7326">
        <v>5.7874833883853699E-2</v>
      </c>
    </row>
    <row r="12" spans="1:52" ht="17" x14ac:dyDescent="0.2">
      <c r="A12" s="7393" t="s">
        <v>239</v>
      </c>
      <c r="B12" s="7328">
        <v>2.2792380567305499E-2</v>
      </c>
      <c r="C12" s="7329">
        <v>2.8767291048636099E-2</v>
      </c>
      <c r="D12" s="7329">
        <v>1.7762584574856102E-2</v>
      </c>
      <c r="E12" s="7329">
        <v>2.70565558122331E-2</v>
      </c>
      <c r="F12" s="7329">
        <v>2.7578144536134001E-2</v>
      </c>
      <c r="G12" s="7329">
        <v>1.12386286099682E-2</v>
      </c>
      <c r="H12" s="7329">
        <v>3.8497890289576897E-2</v>
      </c>
      <c r="I12" s="7329">
        <v>8.5141260738707692E-3</v>
      </c>
      <c r="J12" s="7329">
        <v>1.6772877112952701E-2</v>
      </c>
      <c r="K12" s="7329">
        <v>2.8561040615975301E-2</v>
      </c>
      <c r="L12" s="7329">
        <v>2.2746805202920099E-2</v>
      </c>
      <c r="M12" s="7329">
        <v>2.0129923680292899E-2</v>
      </c>
      <c r="N12" s="7329">
        <v>2.4543704168422598E-2</v>
      </c>
      <c r="O12" s="7329">
        <v>2.1011220517227099E-2</v>
      </c>
      <c r="P12" s="7329">
        <v>2.4206472893806199E-2</v>
      </c>
      <c r="Q12" s="7329">
        <v>8.6525064596157403E-3</v>
      </c>
      <c r="R12" s="7329">
        <v>1.50302797270018E-2</v>
      </c>
      <c r="S12" s="7329">
        <v>2.6041020574943601E-2</v>
      </c>
      <c r="T12" s="7329">
        <v>1.9184746295723198E-2</v>
      </c>
      <c r="U12" s="7329">
        <v>5.9035431952583602E-2</v>
      </c>
      <c r="V12" s="7331"/>
      <c r="W12" s="7333"/>
      <c r="X12" s="7335"/>
      <c r="Y12" s="7337"/>
      <c r="Z12" s="7329">
        <v>1.17933210737076E-2</v>
      </c>
      <c r="AA12" s="7329">
        <v>1.2896839397755201E-2</v>
      </c>
      <c r="AB12" s="7329">
        <v>3.9704540527129198E-2</v>
      </c>
      <c r="AC12" s="7329">
        <v>5.7605101414271602E-2</v>
      </c>
      <c r="AD12" s="7339"/>
      <c r="AE12" s="7329">
        <v>5.7259928115786403E-2</v>
      </c>
      <c r="AF12" s="7329">
        <v>3.0203831174754201E-2</v>
      </c>
      <c r="AG12" s="7329">
        <v>2.1471775153753099E-2</v>
      </c>
      <c r="AH12" s="7329">
        <v>3.1102079389921801E-2</v>
      </c>
      <c r="AI12" s="7329">
        <v>1.01700437982592E-2</v>
      </c>
      <c r="AJ12" s="7329">
        <v>2.06382225775339E-2</v>
      </c>
      <c r="AK12" s="7329">
        <v>5.46314242508147E-2</v>
      </c>
      <c r="AL12" s="7329">
        <v>1.9583347427351901E-2</v>
      </c>
      <c r="AM12" s="7329">
        <v>2.59870078311135E-2</v>
      </c>
      <c r="AN12" s="7329">
        <v>1.0509117357853899E-2</v>
      </c>
      <c r="AO12" s="7329">
        <v>3.4673033188442198E-2</v>
      </c>
      <c r="AP12" s="7341"/>
      <c r="AQ12" s="7329">
        <v>1.1388713073230101E-2</v>
      </c>
      <c r="AR12" s="7329">
        <v>0.104458084659006</v>
      </c>
      <c r="AS12" s="7329">
        <v>7.86234448961253E-2</v>
      </c>
      <c r="AT12" s="7329">
        <v>1.12271008625137E-2</v>
      </c>
      <c r="AU12" s="7329">
        <v>2.3650097639568098E-2</v>
      </c>
      <c r="AV12" s="7329">
        <v>2.48527454779232E-2</v>
      </c>
      <c r="AW12" s="7329">
        <v>2.9883666167291399E-2</v>
      </c>
      <c r="AX12" s="7329">
        <v>1.6520429028257601E-2</v>
      </c>
      <c r="AY12" s="7329">
        <v>1.00757143326371E-2</v>
      </c>
      <c r="AZ12" s="7326">
        <v>1.7813694328664101E-2</v>
      </c>
    </row>
    <row r="13" spans="1:52" ht="17" x14ac:dyDescent="0.2">
      <c r="A13" s="7393" t="s">
        <v>240</v>
      </c>
      <c r="B13" s="7328">
        <v>3.0394757680691199E-2</v>
      </c>
      <c r="C13" s="7329">
        <v>3.2883716842464703E-2</v>
      </c>
      <c r="D13" s="7329">
        <v>2.82995033908779E-2</v>
      </c>
      <c r="E13" s="7329">
        <v>4.3493652554669401E-3</v>
      </c>
      <c r="F13" s="7329">
        <v>3.15153788447112E-2</v>
      </c>
      <c r="G13" s="7329">
        <v>3.28736190054476E-2</v>
      </c>
      <c r="H13" s="7329">
        <v>5.1728585420063103E-2</v>
      </c>
      <c r="I13" s="7329">
        <v>2.7854369252617701E-2</v>
      </c>
      <c r="J13" s="7329">
        <v>4.4122766318791598E-2</v>
      </c>
      <c r="K13" s="7329">
        <v>2.4532465166441801E-2</v>
      </c>
      <c r="L13" s="7329">
        <v>1.7629802088233799E-2</v>
      </c>
      <c r="M13" s="7329">
        <v>4.1471848240761798E-2</v>
      </c>
      <c r="N13" s="7329">
        <v>3.1053359230848E-2</v>
      </c>
      <c r="O13" s="7329">
        <v>3.7577832997351401E-2</v>
      </c>
      <c r="P13" s="7329">
        <v>9.9048233784019297E-3</v>
      </c>
      <c r="Q13" s="7329">
        <v>3.5373703116167998E-2</v>
      </c>
      <c r="R13" s="7329">
        <v>2.1023573516689199E-2</v>
      </c>
      <c r="S13" s="7329">
        <v>5.1619298510728003E-2</v>
      </c>
      <c r="T13" s="7329">
        <v>2.0463089862756401E-2</v>
      </c>
      <c r="U13" s="7329">
        <v>3.5670326561210303E-2</v>
      </c>
      <c r="V13" s="7331"/>
      <c r="W13" s="7333"/>
      <c r="X13" s="7335"/>
      <c r="Y13" s="7337"/>
      <c r="Z13" s="7329">
        <v>1.4393222153599901E-2</v>
      </c>
      <c r="AA13" s="7329">
        <v>2.2183350908246999E-2</v>
      </c>
      <c r="AB13" s="7329">
        <v>3.8140520636599E-2</v>
      </c>
      <c r="AC13" s="7329">
        <v>0.15679382803941899</v>
      </c>
      <c r="AD13" s="7339"/>
      <c r="AE13" s="7329">
        <v>4.0498827792433301E-2</v>
      </c>
      <c r="AF13" s="7329">
        <v>4.4775968135888702E-2</v>
      </c>
      <c r="AG13" s="7329">
        <v>3.6463218321463799E-2</v>
      </c>
      <c r="AH13" s="7329">
        <v>2.99781217479658E-2</v>
      </c>
      <c r="AI13" s="7329">
        <v>5.0091508988573001E-2</v>
      </c>
      <c r="AJ13" s="7329">
        <v>2.8119969048762902E-2</v>
      </c>
      <c r="AK13" s="7329">
        <v>0</v>
      </c>
      <c r="AL13" s="7329">
        <v>4.1449642402467297E-2</v>
      </c>
      <c r="AM13" s="7329">
        <v>2.6957907702433399E-2</v>
      </c>
      <c r="AN13" s="7329">
        <v>9.6985907501850304E-3</v>
      </c>
      <c r="AO13" s="7329">
        <v>3.2312993764821399E-2</v>
      </c>
      <c r="AP13" s="7341"/>
      <c r="AQ13" s="7329">
        <v>2.0180795342939602E-2</v>
      </c>
      <c r="AR13" s="7329">
        <v>0.20119505270833801</v>
      </c>
      <c r="AS13" s="7329">
        <v>3.7844587721968297E-2</v>
      </c>
      <c r="AT13" s="7329">
        <v>2.4357352182452701E-2</v>
      </c>
      <c r="AU13" s="7329">
        <v>4.8482131774705103E-2</v>
      </c>
      <c r="AV13" s="7329">
        <v>1.8989549388919301E-2</v>
      </c>
      <c r="AW13" s="7329">
        <v>2.0848028675362801E-2</v>
      </c>
      <c r="AX13" s="7329">
        <v>2.5688191353902701E-2</v>
      </c>
      <c r="AY13" s="7329">
        <v>4.5719774410526298E-2</v>
      </c>
      <c r="AZ13" s="7326">
        <v>3.66579225519469E-2</v>
      </c>
    </row>
    <row r="14" spans="1:52" ht="17" x14ac:dyDescent="0.2">
      <c r="A14" s="7393" t="s">
        <v>36</v>
      </c>
      <c r="B14" s="7328">
        <v>3.0948438475942201E-2</v>
      </c>
      <c r="C14" s="7329">
        <v>2.9332505370472599E-2</v>
      </c>
      <c r="D14" s="7329">
        <v>3.2308762431146998E-2</v>
      </c>
      <c r="E14" s="7329">
        <v>2.1199137359818002E-2</v>
      </c>
      <c r="F14" s="7329">
        <v>6.08604651162791E-2</v>
      </c>
      <c r="G14" s="7329">
        <v>4.2021156734116299E-2</v>
      </c>
      <c r="H14" s="7329">
        <v>2.0155382390795E-2</v>
      </c>
      <c r="I14" s="7329">
        <v>2.5712105272740599E-3</v>
      </c>
      <c r="J14" s="7329">
        <v>5.1900012939068901E-2</v>
      </c>
      <c r="K14" s="7329">
        <v>4.28762015408857E-2</v>
      </c>
      <c r="L14" s="7329">
        <v>1.32685170984459E-2</v>
      </c>
      <c r="M14" s="7329">
        <v>3.7966386810804002E-3</v>
      </c>
      <c r="N14" s="7329">
        <v>1.3734765934840101E-2</v>
      </c>
      <c r="O14" s="7329">
        <v>8.1439422185089497E-2</v>
      </c>
      <c r="P14" s="7329">
        <v>2.9405232014489999E-2</v>
      </c>
      <c r="Q14" s="7329">
        <v>3.79178639345897E-2</v>
      </c>
      <c r="R14" s="7329">
        <v>3.3703626216419501E-2</v>
      </c>
      <c r="S14" s="7329">
        <v>1.6375300444398298E-2</v>
      </c>
      <c r="T14" s="7329">
        <v>3.4453548790182302E-2</v>
      </c>
      <c r="U14" s="7329">
        <v>3.7344513889739799E-2</v>
      </c>
      <c r="V14" s="7331"/>
      <c r="W14" s="7333"/>
      <c r="X14" s="7335"/>
      <c r="Y14" s="7337"/>
      <c r="Z14" s="7329">
        <v>1.20328255376724E-2</v>
      </c>
      <c r="AA14" s="7329">
        <v>3.23901849490493E-2</v>
      </c>
      <c r="AB14" s="7329">
        <v>2.65867149901278E-2</v>
      </c>
      <c r="AC14" s="7329">
        <v>3.2634527158380902E-2</v>
      </c>
      <c r="AD14" s="7339"/>
      <c r="AE14" s="7329">
        <v>0.23953715625380101</v>
      </c>
      <c r="AF14" s="7329">
        <v>3.05668447029969E-2</v>
      </c>
      <c r="AG14" s="7329">
        <v>0</v>
      </c>
      <c r="AH14" s="7329">
        <v>0</v>
      </c>
      <c r="AI14" s="7329">
        <v>2.6827177039865601E-2</v>
      </c>
      <c r="AJ14" s="7329">
        <v>2.9095904828613E-2</v>
      </c>
      <c r="AK14" s="7329">
        <v>0.196114625413256</v>
      </c>
      <c r="AL14" s="7329">
        <v>4.5332788595580001E-2</v>
      </c>
      <c r="AM14" s="7329">
        <v>2.91346725565923E-2</v>
      </c>
      <c r="AN14" s="7329">
        <v>1.85519942153996E-2</v>
      </c>
      <c r="AO14" s="7329">
        <v>1.0704464528566099E-2</v>
      </c>
      <c r="AP14" s="7341"/>
      <c r="AQ14" s="7329">
        <v>2.81439047512781E-2</v>
      </c>
      <c r="AR14" s="7329">
        <v>2.2652195767757601E-2</v>
      </c>
      <c r="AS14" s="7329">
        <v>7.0599965193684694E-2</v>
      </c>
      <c r="AT14" s="7329">
        <v>8.3039807068122397E-3</v>
      </c>
      <c r="AU14" s="7329">
        <v>7.4173811949510102E-2</v>
      </c>
      <c r="AV14" s="7329">
        <v>2.4162134637132002E-2</v>
      </c>
      <c r="AW14" s="7329">
        <v>1.55867791088024E-2</v>
      </c>
      <c r="AX14" s="7329">
        <v>7.6492204576467304E-3</v>
      </c>
      <c r="AY14" s="7329">
        <v>8.6233911037212705E-3</v>
      </c>
      <c r="AZ14" s="7326">
        <v>3.53661354097616E-2</v>
      </c>
    </row>
    <row r="15" spans="1:52" ht="17" x14ac:dyDescent="0.2">
      <c r="A15" s="7394" t="s">
        <v>68</v>
      </c>
      <c r="B15" s="7392">
        <v>1519</v>
      </c>
      <c r="C15" s="7342">
        <v>660</v>
      </c>
      <c r="D15" s="7343">
        <v>859</v>
      </c>
      <c r="E15" s="7344">
        <v>254</v>
      </c>
      <c r="F15" s="7345">
        <v>374</v>
      </c>
      <c r="G15" s="7346">
        <v>241</v>
      </c>
      <c r="H15" s="7347">
        <v>297</v>
      </c>
      <c r="I15" s="7348">
        <v>353</v>
      </c>
      <c r="J15" s="7349">
        <v>242</v>
      </c>
      <c r="K15" s="7350">
        <v>573</v>
      </c>
      <c r="L15" s="7351">
        <v>427</v>
      </c>
      <c r="M15" s="7352">
        <v>277</v>
      </c>
      <c r="N15" s="7353">
        <v>1042</v>
      </c>
      <c r="O15" s="7354">
        <v>235</v>
      </c>
      <c r="P15" s="7355">
        <v>148</v>
      </c>
      <c r="Q15" s="7356">
        <v>93</v>
      </c>
      <c r="R15" s="7357">
        <v>869</v>
      </c>
      <c r="S15" s="7358">
        <v>262</v>
      </c>
      <c r="T15" s="7359">
        <v>257</v>
      </c>
      <c r="U15" s="7360">
        <v>90</v>
      </c>
      <c r="V15" s="7361">
        <v>18</v>
      </c>
      <c r="W15" s="7362">
        <v>9</v>
      </c>
      <c r="X15" s="7363">
        <v>6</v>
      </c>
      <c r="Y15" s="7364">
        <v>8</v>
      </c>
      <c r="Z15" s="7365">
        <v>472</v>
      </c>
      <c r="AA15" s="7366">
        <v>511</v>
      </c>
      <c r="AB15" s="7367">
        <v>422</v>
      </c>
      <c r="AC15" s="7368">
        <v>52</v>
      </c>
      <c r="AD15" s="7369">
        <v>20</v>
      </c>
      <c r="AE15" s="7370">
        <v>42</v>
      </c>
      <c r="AF15" s="7371">
        <v>113</v>
      </c>
      <c r="AG15" s="7372">
        <v>169</v>
      </c>
      <c r="AH15" s="7373">
        <v>79</v>
      </c>
      <c r="AI15" s="7374">
        <v>80</v>
      </c>
      <c r="AJ15" s="7375">
        <v>1068</v>
      </c>
      <c r="AK15" s="7376">
        <v>44</v>
      </c>
      <c r="AL15" s="7377">
        <v>504</v>
      </c>
      <c r="AM15" s="7378">
        <v>612</v>
      </c>
      <c r="AN15" s="7379">
        <v>191</v>
      </c>
      <c r="AO15" s="7380">
        <v>202</v>
      </c>
      <c r="AP15" s="7381">
        <v>10</v>
      </c>
      <c r="AQ15" s="7382">
        <v>1199</v>
      </c>
      <c r="AR15" s="7383">
        <v>61</v>
      </c>
      <c r="AS15" s="7384">
        <v>143</v>
      </c>
      <c r="AT15" s="7385">
        <v>112</v>
      </c>
      <c r="AU15" s="7386">
        <v>295</v>
      </c>
      <c r="AV15" s="7387">
        <v>409</v>
      </c>
      <c r="AW15" s="7388">
        <v>337</v>
      </c>
      <c r="AX15" s="7389">
        <v>202</v>
      </c>
      <c r="AY15" s="7390">
        <v>118</v>
      </c>
      <c r="AZ15" s="7391">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330</v>
      </c>
    </row>
    <row r="8" spans="1:52" ht="34" x14ac:dyDescent="0.2">
      <c r="A8" s="99" t="s">
        <v>329</v>
      </c>
    </row>
    <row r="9" spans="1:52" ht="17" x14ac:dyDescent="0.2">
      <c r="A9" s="7506" t="s">
        <v>236</v>
      </c>
      <c r="B9" s="7440">
        <v>5.0497887972489802E-2</v>
      </c>
      <c r="C9" s="7395">
        <v>5.5680022130236997E-2</v>
      </c>
      <c r="D9" s="7396">
        <v>4.6135466526944197E-2</v>
      </c>
      <c r="E9" s="7397">
        <v>2.2837382199668198E-2</v>
      </c>
      <c r="F9" s="7398">
        <v>3.3495623905976497E-2</v>
      </c>
      <c r="G9" s="7399">
        <v>3.8163196485328503E-2</v>
      </c>
      <c r="H9" s="7400">
        <v>9.1947199173997907E-2</v>
      </c>
      <c r="I9" s="7401">
        <v>6.5046195074397503E-2</v>
      </c>
      <c r="J9" s="7402">
        <v>9.4346114137746406E-2</v>
      </c>
      <c r="K9" s="7403">
        <v>3.1990955147408198E-2</v>
      </c>
      <c r="L9" s="7404">
        <v>3.4214737227600697E-2</v>
      </c>
      <c r="M9" s="7405">
        <v>4.84401693283655E-2</v>
      </c>
      <c r="N9" s="7406">
        <v>5.39069653963999E-2</v>
      </c>
      <c r="O9" s="7407">
        <v>6.0276525888485297E-2</v>
      </c>
      <c r="P9" s="7408">
        <v>1.8534653076551201E-2</v>
      </c>
      <c r="Q9" s="7409">
        <v>3.8913218588677197E-2</v>
      </c>
      <c r="R9" s="7410">
        <v>2.6615738672668001E-2</v>
      </c>
      <c r="S9" s="7411">
        <v>6.12598328111972E-2</v>
      </c>
      <c r="T9" s="7412">
        <v>4.89461694320317E-2</v>
      </c>
      <c r="U9" s="7413">
        <v>9.7497184625101194E-2</v>
      </c>
      <c r="V9" s="7443"/>
      <c r="W9" s="7445"/>
      <c r="X9" s="7447"/>
      <c r="Y9" s="7449"/>
      <c r="Z9" s="7414">
        <v>1.8227459078518499E-2</v>
      </c>
      <c r="AA9" s="7415">
        <v>2.3071869636214201E-2</v>
      </c>
      <c r="AB9" s="7416">
        <v>6.5938800330658603E-2</v>
      </c>
      <c r="AC9" s="7417">
        <v>0.28939020882588701</v>
      </c>
      <c r="AD9" s="7451"/>
      <c r="AE9" s="7418">
        <v>0.113236509128121</v>
      </c>
      <c r="AF9" s="7419">
        <v>4.1719836478068602E-2</v>
      </c>
      <c r="AG9" s="7420">
        <v>7.4750835838998206E-2</v>
      </c>
      <c r="AH9" s="7421">
        <v>4.7751128737534697E-2</v>
      </c>
      <c r="AI9" s="7422">
        <v>4.3143009700309501E-2</v>
      </c>
      <c r="AJ9" s="7423">
        <v>5.0486180125931902E-2</v>
      </c>
      <c r="AK9" s="7424">
        <v>2.6767859636169199E-2</v>
      </c>
      <c r="AL9" s="7425">
        <v>4.3327249126627498E-2</v>
      </c>
      <c r="AM9" s="7426">
        <v>5.6499263481164998E-2</v>
      </c>
      <c r="AN9" s="7427">
        <v>3.4775324157318897E-2</v>
      </c>
      <c r="AO9" s="7428">
        <v>6.1905013067089398E-2</v>
      </c>
      <c r="AP9" s="7453"/>
      <c r="AQ9" s="7429">
        <v>2.4532902865137499E-2</v>
      </c>
      <c r="AR9" s="7430">
        <v>0.50875687615487597</v>
      </c>
      <c r="AS9" s="7431">
        <v>5.5725465534467597E-2</v>
      </c>
      <c r="AT9" s="7432">
        <v>3.7269038567046699E-2</v>
      </c>
      <c r="AU9" s="7433">
        <v>7.9721263304850506E-2</v>
      </c>
      <c r="AV9" s="7434">
        <v>4.11623050411093E-2</v>
      </c>
      <c r="AW9" s="7435">
        <v>2.90495136495055E-2</v>
      </c>
      <c r="AX9" s="7436">
        <v>4.7637316831395701E-2</v>
      </c>
      <c r="AY9" s="7437">
        <v>4.9354133395355902E-2</v>
      </c>
      <c r="AZ9" s="7438">
        <v>6.2776952049641899E-2</v>
      </c>
    </row>
    <row r="10" spans="1:52" ht="17" x14ac:dyDescent="0.2">
      <c r="A10" s="7506" t="s">
        <v>237</v>
      </c>
      <c r="B10" s="7441">
        <v>3.8127257683160602E-2</v>
      </c>
      <c r="C10" s="7442">
        <v>4.0384512868243003E-2</v>
      </c>
      <c r="D10" s="7442">
        <v>3.6227056312890998E-2</v>
      </c>
      <c r="E10" s="7442">
        <v>1.7744236910214799E-2</v>
      </c>
      <c r="F10" s="7442">
        <v>4.0912228057014298E-2</v>
      </c>
      <c r="G10" s="7442">
        <v>4.7811839639960503E-2</v>
      </c>
      <c r="H10" s="7442">
        <v>4.0928759033969503E-2</v>
      </c>
      <c r="I10" s="7442">
        <v>4.0234260361913597E-2</v>
      </c>
      <c r="J10" s="7442">
        <v>4.7024311914933503E-2</v>
      </c>
      <c r="K10" s="7442">
        <v>4.8321588091681002E-2</v>
      </c>
      <c r="L10" s="7442">
        <v>2.7868205034965499E-2</v>
      </c>
      <c r="M10" s="7442">
        <v>2.05985431757237E-2</v>
      </c>
      <c r="N10" s="7442">
        <v>2.9308656761817899E-2</v>
      </c>
      <c r="O10" s="7442">
        <v>5.0151691645044398E-2</v>
      </c>
      <c r="P10" s="7442">
        <v>4.0477061157974101E-2</v>
      </c>
      <c r="Q10" s="7442">
        <v>8.3091734587823401E-2</v>
      </c>
      <c r="R10" s="7442">
        <v>1.6976098523615899E-2</v>
      </c>
      <c r="S10" s="7442">
        <v>8.2918894860812595E-2</v>
      </c>
      <c r="T10" s="7442">
        <v>3.5773600140805502E-2</v>
      </c>
      <c r="U10" s="7442">
        <v>8.2243477854055003E-2</v>
      </c>
      <c r="V10" s="7444"/>
      <c r="W10" s="7446"/>
      <c r="X10" s="7448"/>
      <c r="Y10" s="7450"/>
      <c r="Z10" s="7442">
        <v>1.3459457914344899E-2</v>
      </c>
      <c r="AA10" s="7442">
        <v>1.52853049537404E-2</v>
      </c>
      <c r="AB10" s="7442">
        <v>7.7211105584675602E-2</v>
      </c>
      <c r="AC10" s="7442">
        <v>0.15155329170550999</v>
      </c>
      <c r="AD10" s="7452"/>
      <c r="AE10" s="7442">
        <v>4.9259978443123797E-2</v>
      </c>
      <c r="AF10" s="7442">
        <v>4.86474982010561E-2</v>
      </c>
      <c r="AG10" s="7442">
        <v>5.6223627017364497E-2</v>
      </c>
      <c r="AH10" s="7442">
        <v>6.3930382910381098E-2</v>
      </c>
      <c r="AI10" s="7442">
        <v>2.8766763269397901E-2</v>
      </c>
      <c r="AJ10" s="7442">
        <v>3.4105952979056602E-2</v>
      </c>
      <c r="AK10" s="7442">
        <v>2.3386083363506598E-2</v>
      </c>
      <c r="AL10" s="7442">
        <v>3.7705767159002999E-2</v>
      </c>
      <c r="AM10" s="7442">
        <v>4.2359136496540002E-2</v>
      </c>
      <c r="AN10" s="7442">
        <v>3.4452179996629903E-2</v>
      </c>
      <c r="AO10" s="7442">
        <v>2.77201212493523E-2</v>
      </c>
      <c r="AP10" s="7454"/>
      <c r="AQ10" s="7442">
        <v>3.1793561719904301E-2</v>
      </c>
      <c r="AR10" s="7442">
        <v>9.6704401447089902E-2</v>
      </c>
      <c r="AS10" s="7442">
        <v>5.26552989148334E-2</v>
      </c>
      <c r="AT10" s="7442">
        <v>6.4290801389894597E-2</v>
      </c>
      <c r="AU10" s="7442">
        <v>3.3623282090482202E-2</v>
      </c>
      <c r="AV10" s="7442">
        <v>5.1396538050808398E-2</v>
      </c>
      <c r="AW10" s="7442">
        <v>3.1771773435651997E-2</v>
      </c>
      <c r="AX10" s="7442">
        <v>4.7271809143809899E-2</v>
      </c>
      <c r="AY10" s="7442">
        <v>1.63670436256237E-2</v>
      </c>
      <c r="AZ10" s="7439">
        <v>3.1393197469054099E-2</v>
      </c>
    </row>
    <row r="11" spans="1:52" ht="17" x14ac:dyDescent="0.2">
      <c r="A11" s="7506" t="s">
        <v>238</v>
      </c>
      <c r="B11" s="7441">
        <v>6.1612002651187998E-2</v>
      </c>
      <c r="C11" s="7442">
        <v>6.8162138564675498E-2</v>
      </c>
      <c r="D11" s="7442">
        <v>5.6097970688600202E-2</v>
      </c>
      <c r="E11" s="7442">
        <v>4.5461394762358102E-2</v>
      </c>
      <c r="F11" s="7442">
        <v>8.4830207551887998E-2</v>
      </c>
      <c r="G11" s="7442">
        <v>5.9211594129817802E-2</v>
      </c>
      <c r="H11" s="7442">
        <v>5.7929767214171701E-2</v>
      </c>
      <c r="I11" s="7442">
        <v>5.0559836963280598E-2</v>
      </c>
      <c r="J11" s="7442">
        <v>9.9738295150447798E-2</v>
      </c>
      <c r="K11" s="7442">
        <v>6.7907649496961001E-2</v>
      </c>
      <c r="L11" s="7442">
        <v>3.4065766098257302E-2</v>
      </c>
      <c r="M11" s="7442">
        <v>3.5724517398133898E-2</v>
      </c>
      <c r="N11" s="7442">
        <v>3.5330885109879598E-2</v>
      </c>
      <c r="O11" s="7442">
        <v>0.116253773252325</v>
      </c>
      <c r="P11" s="7442">
        <v>0.10838857487857501</v>
      </c>
      <c r="Q11" s="7442">
        <v>6.2295472316162399E-2</v>
      </c>
      <c r="R11" s="7442">
        <v>5.9393726922663703E-2</v>
      </c>
      <c r="S11" s="7442">
        <v>6.3842696071687105E-2</v>
      </c>
      <c r="T11" s="7442">
        <v>4.56646010191714E-2</v>
      </c>
      <c r="U11" s="7442">
        <v>9.5215923381702497E-2</v>
      </c>
      <c r="V11" s="7444"/>
      <c r="W11" s="7446"/>
      <c r="X11" s="7448"/>
      <c r="Y11" s="7450"/>
      <c r="Z11" s="7442">
        <v>3.7761581751578899E-2</v>
      </c>
      <c r="AA11" s="7442">
        <v>4.8323889923064599E-2</v>
      </c>
      <c r="AB11" s="7442">
        <v>9.3081095996503299E-2</v>
      </c>
      <c r="AC11" s="7442">
        <v>7.4542498526162904E-2</v>
      </c>
      <c r="AD11" s="7452"/>
      <c r="AE11" s="7442">
        <v>0.11552220903459599</v>
      </c>
      <c r="AF11" s="7442">
        <v>3.1859504551028699E-2</v>
      </c>
      <c r="AG11" s="7442">
        <v>7.1825319968376197E-2</v>
      </c>
      <c r="AH11" s="7442">
        <v>5.5721258504794903E-2</v>
      </c>
      <c r="AI11" s="7442">
        <v>4.4194263058314802E-2</v>
      </c>
      <c r="AJ11" s="7442">
        <v>6.2984850762962702E-2</v>
      </c>
      <c r="AK11" s="7442">
        <v>7.0728584647351003E-2</v>
      </c>
      <c r="AL11" s="7442">
        <v>7.1023082128475801E-2</v>
      </c>
      <c r="AM11" s="7442">
        <v>5.0472775503685598E-2</v>
      </c>
      <c r="AN11" s="7442">
        <v>5.7417811535499998E-2</v>
      </c>
      <c r="AO11" s="7442">
        <v>7.7381783432771495E-2</v>
      </c>
      <c r="AP11" s="7454"/>
      <c r="AQ11" s="7442">
        <v>5.8934870571252303E-2</v>
      </c>
      <c r="AR11" s="7442">
        <v>0.10285948927072</v>
      </c>
      <c r="AS11" s="7442">
        <v>5.8368526770701999E-2</v>
      </c>
      <c r="AT11" s="7442">
        <v>6.2311822281431298E-2</v>
      </c>
      <c r="AU11" s="7442">
        <v>8.4821379194230898E-2</v>
      </c>
      <c r="AV11" s="7442">
        <v>6.8550122006249506E-2</v>
      </c>
      <c r="AW11" s="7442">
        <v>6.3532587203187094E-2</v>
      </c>
      <c r="AX11" s="7442">
        <v>4.4051193888089299E-2</v>
      </c>
      <c r="AY11" s="7442">
        <v>8.5994224440753501E-3</v>
      </c>
      <c r="AZ11" s="7439">
        <v>5.15203994719537E-2</v>
      </c>
    </row>
    <row r="12" spans="1:52" ht="17" x14ac:dyDescent="0.2">
      <c r="A12" s="7506" t="s">
        <v>239</v>
      </c>
      <c r="B12" s="7441">
        <v>8.8199941457870204E-2</v>
      </c>
      <c r="C12" s="7442">
        <v>8.7715413220223207E-2</v>
      </c>
      <c r="D12" s="7442">
        <v>8.8607826763526396E-2</v>
      </c>
      <c r="E12" s="7442">
        <v>0.11283918639866999</v>
      </c>
      <c r="F12" s="7442">
        <v>7.2238559639909994E-2</v>
      </c>
      <c r="G12" s="7442">
        <v>8.1750307675579906E-2</v>
      </c>
      <c r="H12" s="7442">
        <v>9.9513860508009103E-2</v>
      </c>
      <c r="I12" s="7442">
        <v>8.3835288228935295E-2</v>
      </c>
      <c r="J12" s="7442">
        <v>0.10905767305734</v>
      </c>
      <c r="K12" s="7442">
        <v>8.1931671333774297E-2</v>
      </c>
      <c r="L12" s="7442">
        <v>9.6024307122604499E-2</v>
      </c>
      <c r="M12" s="7442">
        <v>5.8672020680229101E-2</v>
      </c>
      <c r="N12" s="7442">
        <v>7.9251253420700496E-2</v>
      </c>
      <c r="O12" s="7442">
        <v>0.138381619434046</v>
      </c>
      <c r="P12" s="7442">
        <v>6.4922211887015205E-2</v>
      </c>
      <c r="Q12" s="7442">
        <v>5.0518539016722597E-2</v>
      </c>
      <c r="R12" s="7442">
        <v>6.9396949974837599E-2</v>
      </c>
      <c r="S12" s="7442">
        <v>0.125940427617804</v>
      </c>
      <c r="T12" s="7442">
        <v>9.8352792794897004E-2</v>
      </c>
      <c r="U12" s="7442">
        <v>0.14802132890150799</v>
      </c>
      <c r="V12" s="7444"/>
      <c r="W12" s="7446"/>
      <c r="X12" s="7448"/>
      <c r="Y12" s="7450"/>
      <c r="Z12" s="7442">
        <v>3.8422276253890303E-2</v>
      </c>
      <c r="AA12" s="7442">
        <v>0.102716939202062</v>
      </c>
      <c r="AB12" s="7442">
        <v>0.124341320385243</v>
      </c>
      <c r="AC12" s="7442">
        <v>0.112362484369167</v>
      </c>
      <c r="AD12" s="7452"/>
      <c r="AE12" s="7442">
        <v>0.112972290606822</v>
      </c>
      <c r="AF12" s="7442">
        <v>5.7367193711942301E-2</v>
      </c>
      <c r="AG12" s="7442">
        <v>7.2550507536045097E-2</v>
      </c>
      <c r="AH12" s="7442">
        <v>6.8510885864354804E-2</v>
      </c>
      <c r="AI12" s="7442">
        <v>7.4474878731265598E-2</v>
      </c>
      <c r="AJ12" s="7442">
        <v>9.58523875358928E-2</v>
      </c>
      <c r="AK12" s="7442">
        <v>5.7684252376591201E-2</v>
      </c>
      <c r="AL12" s="7442">
        <v>7.6894760483256996E-2</v>
      </c>
      <c r="AM12" s="7442">
        <v>8.8626236758389307E-2</v>
      </c>
      <c r="AN12" s="7442">
        <v>9.6405207846750704E-2</v>
      </c>
      <c r="AO12" s="7442">
        <v>0.10606319155515399</v>
      </c>
      <c r="AP12" s="7454"/>
      <c r="AQ12" s="7442">
        <v>8.1800001526713406E-2</v>
      </c>
      <c r="AR12" s="7442">
        <v>0.108084305021628</v>
      </c>
      <c r="AS12" s="7442">
        <v>0.146600456087534</v>
      </c>
      <c r="AT12" s="7442">
        <v>6.5887663570577903E-2</v>
      </c>
      <c r="AU12" s="7442">
        <v>9.2453733346278197E-2</v>
      </c>
      <c r="AV12" s="7442">
        <v>7.1892738441887996E-2</v>
      </c>
      <c r="AW12" s="7442">
        <v>0.11600717371165301</v>
      </c>
      <c r="AX12" s="7442">
        <v>6.0679460645450302E-2</v>
      </c>
      <c r="AY12" s="7442">
        <v>0.103396359071827</v>
      </c>
      <c r="AZ12" s="7439">
        <v>8.5709321452920595E-2</v>
      </c>
    </row>
    <row r="13" spans="1:52" ht="17" x14ac:dyDescent="0.2">
      <c r="A13" s="7506" t="s">
        <v>240</v>
      </c>
      <c r="B13" s="7441">
        <v>0.74085993713141596</v>
      </c>
      <c r="C13" s="7442">
        <v>0.737578035739756</v>
      </c>
      <c r="D13" s="7442">
        <v>0.74362270563128896</v>
      </c>
      <c r="E13" s="7442">
        <v>0.78698718456152095</v>
      </c>
      <c r="F13" s="7442">
        <v>0.73234733683420905</v>
      </c>
      <c r="G13" s="7442">
        <v>0.73883819179731403</v>
      </c>
      <c r="H13" s="7442">
        <v>0.70759759530351796</v>
      </c>
      <c r="I13" s="7442">
        <v>0.74748749960268401</v>
      </c>
      <c r="J13" s="7442">
        <v>0.61033263151967998</v>
      </c>
      <c r="K13" s="7442">
        <v>0.74382168313132202</v>
      </c>
      <c r="L13" s="7442">
        <v>0.79993254918310297</v>
      </c>
      <c r="M13" s="7442">
        <v>0.83418843037482904</v>
      </c>
      <c r="N13" s="7442">
        <v>0.79494935092505503</v>
      </c>
      <c r="O13" s="7442">
        <v>0.57864151175693501</v>
      </c>
      <c r="P13" s="7442">
        <v>0.73889749247152403</v>
      </c>
      <c r="Q13" s="7442">
        <v>0.74222781394161497</v>
      </c>
      <c r="R13" s="7442">
        <v>0.80411962612594801</v>
      </c>
      <c r="S13" s="7442">
        <v>0.63798714846031901</v>
      </c>
      <c r="T13" s="7442">
        <v>0.76217637888017897</v>
      </c>
      <c r="U13" s="7442">
        <v>0.56566144880139102</v>
      </c>
      <c r="V13" s="7444"/>
      <c r="W13" s="7446"/>
      <c r="X13" s="7448"/>
      <c r="Y13" s="7450"/>
      <c r="Z13" s="7442">
        <v>0.88628735165232098</v>
      </c>
      <c r="AA13" s="7442">
        <v>0.78567079685420604</v>
      </c>
      <c r="AB13" s="7442">
        <v>0.618585750375933</v>
      </c>
      <c r="AC13" s="7442">
        <v>0.372151516573273</v>
      </c>
      <c r="AD13" s="7452"/>
      <c r="AE13" s="7442">
        <v>0.51718678571877896</v>
      </c>
      <c r="AF13" s="7442">
        <v>0.80677268995788498</v>
      </c>
      <c r="AG13" s="7442">
        <v>0.72089803875498903</v>
      </c>
      <c r="AH13" s="7442">
        <v>0.76408634398293396</v>
      </c>
      <c r="AI13" s="7442">
        <v>0.76001931261825095</v>
      </c>
      <c r="AJ13" s="7442">
        <v>0.74126636033254201</v>
      </c>
      <c r="AK13" s="7442">
        <v>0.65292184050038005</v>
      </c>
      <c r="AL13" s="7442">
        <v>0.75288117958148004</v>
      </c>
      <c r="AM13" s="7442">
        <v>0.74324137375155996</v>
      </c>
      <c r="AN13" s="7442">
        <v>0.74329875797462197</v>
      </c>
      <c r="AO13" s="7442">
        <v>0.70496559740954101</v>
      </c>
      <c r="AP13" s="7454"/>
      <c r="AQ13" s="7442">
        <v>0.78234646745331404</v>
      </c>
      <c r="AR13" s="7442">
        <v>0.18359492810568601</v>
      </c>
      <c r="AS13" s="7442">
        <v>0.64448399637515097</v>
      </c>
      <c r="AT13" s="7442">
        <v>0.77024067419105002</v>
      </c>
      <c r="AU13" s="7442">
        <v>0.67365525920263702</v>
      </c>
      <c r="AV13" s="7442">
        <v>0.74543020008225402</v>
      </c>
      <c r="AW13" s="7442">
        <v>0.74674794681273104</v>
      </c>
      <c r="AX13" s="7442">
        <v>0.78761618478409601</v>
      </c>
      <c r="AY13" s="7442">
        <v>0.81688565440211103</v>
      </c>
      <c r="AZ13" s="7439">
        <v>0.74418522666394704</v>
      </c>
    </row>
    <row r="14" spans="1:52" ht="17" x14ac:dyDescent="0.2">
      <c r="A14" s="7506" t="s">
        <v>36</v>
      </c>
      <c r="B14" s="7441">
        <v>2.0702973103875401E-2</v>
      </c>
      <c r="C14" s="7442">
        <v>1.04798774768648E-2</v>
      </c>
      <c r="D14" s="7442">
        <v>2.9308974076749102E-2</v>
      </c>
      <c r="E14" s="7442">
        <v>1.4130615167567501E-2</v>
      </c>
      <c r="F14" s="7442">
        <v>3.61760440110028E-2</v>
      </c>
      <c r="G14" s="7442">
        <v>3.42248702719994E-2</v>
      </c>
      <c r="H14" s="7442">
        <v>2.0828187663341101E-3</v>
      </c>
      <c r="I14" s="7442">
        <v>1.2836919768788599E-2</v>
      </c>
      <c r="J14" s="7442">
        <v>3.9500974219852603E-2</v>
      </c>
      <c r="K14" s="7442">
        <v>2.6026452798853301E-2</v>
      </c>
      <c r="L14" s="7442">
        <v>7.8944353334690302E-3</v>
      </c>
      <c r="M14" s="7442">
        <v>2.3763190427186298E-3</v>
      </c>
      <c r="N14" s="7442">
        <v>7.2528883861475799E-3</v>
      </c>
      <c r="O14" s="7442">
        <v>5.62948780231632E-2</v>
      </c>
      <c r="P14" s="7442">
        <v>2.87800065283603E-2</v>
      </c>
      <c r="Q14" s="7442">
        <v>2.29532215489992E-2</v>
      </c>
      <c r="R14" s="7442">
        <v>2.3497859780267E-2</v>
      </c>
      <c r="S14" s="7442">
        <v>2.80510001781803E-2</v>
      </c>
      <c r="T14" s="7442">
        <v>9.0864577329150299E-3</v>
      </c>
      <c r="U14" s="7442">
        <v>1.1360636436242201E-2</v>
      </c>
      <c r="V14" s="7444"/>
      <c r="W14" s="7446"/>
      <c r="X14" s="7448"/>
      <c r="Y14" s="7450"/>
      <c r="Z14" s="7442">
        <v>5.8418733493464997E-3</v>
      </c>
      <c r="AA14" s="7442">
        <v>2.4931199430711901E-2</v>
      </c>
      <c r="AB14" s="7442">
        <v>2.0841927326986798E-2</v>
      </c>
      <c r="AC14" s="7442">
        <v>0</v>
      </c>
      <c r="AD14" s="7452"/>
      <c r="AE14" s="7442">
        <v>9.1822227068558401E-2</v>
      </c>
      <c r="AF14" s="7442">
        <v>1.36332771000194E-2</v>
      </c>
      <c r="AG14" s="7442">
        <v>3.7516708842271701E-3</v>
      </c>
      <c r="AH14" s="7442">
        <v>0</v>
      </c>
      <c r="AI14" s="7442">
        <v>4.9401772622460899E-2</v>
      </c>
      <c r="AJ14" s="7442">
        <v>1.5304268263613601E-2</v>
      </c>
      <c r="AK14" s="7442">
        <v>0.168511379476002</v>
      </c>
      <c r="AL14" s="7442">
        <v>1.8167961521156201E-2</v>
      </c>
      <c r="AM14" s="7442">
        <v>1.880121400866E-2</v>
      </c>
      <c r="AN14" s="7442">
        <v>3.3650718489178402E-2</v>
      </c>
      <c r="AO14" s="7442">
        <v>2.1964293286091199E-2</v>
      </c>
      <c r="AP14" s="7454"/>
      <c r="AQ14" s="7442">
        <v>2.0592195863678799E-2</v>
      </c>
      <c r="AR14" s="7442">
        <v>0</v>
      </c>
      <c r="AS14" s="7442">
        <v>4.21662563173116E-2</v>
      </c>
      <c r="AT14" s="7442">
        <v>0</v>
      </c>
      <c r="AU14" s="7442">
        <v>3.5725082861521401E-2</v>
      </c>
      <c r="AV14" s="7442">
        <v>2.15680963776912E-2</v>
      </c>
      <c r="AW14" s="7442">
        <v>1.2891005187271799E-2</v>
      </c>
      <c r="AX14" s="7442">
        <v>1.2744034707158401E-2</v>
      </c>
      <c r="AY14" s="7442">
        <v>5.3973870610073398E-3</v>
      </c>
      <c r="AZ14" s="7439">
        <v>2.44149028924826E-2</v>
      </c>
    </row>
    <row r="15" spans="1:52" ht="17" x14ac:dyDescent="0.2">
      <c r="A15" s="7507" t="s">
        <v>68</v>
      </c>
      <c r="B15" s="7505">
        <v>1519</v>
      </c>
      <c r="C15" s="7455">
        <v>660</v>
      </c>
      <c r="D15" s="7456">
        <v>859</v>
      </c>
      <c r="E15" s="7457">
        <v>254</v>
      </c>
      <c r="F15" s="7458">
        <v>374</v>
      </c>
      <c r="G15" s="7459">
        <v>241</v>
      </c>
      <c r="H15" s="7460">
        <v>297</v>
      </c>
      <c r="I15" s="7461">
        <v>353</v>
      </c>
      <c r="J15" s="7462">
        <v>242</v>
      </c>
      <c r="K15" s="7463">
        <v>573</v>
      </c>
      <c r="L15" s="7464">
        <v>427</v>
      </c>
      <c r="M15" s="7465">
        <v>277</v>
      </c>
      <c r="N15" s="7466">
        <v>1042</v>
      </c>
      <c r="O15" s="7467">
        <v>235</v>
      </c>
      <c r="P15" s="7468">
        <v>148</v>
      </c>
      <c r="Q15" s="7469">
        <v>93</v>
      </c>
      <c r="R15" s="7470">
        <v>869</v>
      </c>
      <c r="S15" s="7471">
        <v>262</v>
      </c>
      <c r="T15" s="7472">
        <v>257</v>
      </c>
      <c r="U15" s="7473">
        <v>90</v>
      </c>
      <c r="V15" s="7474">
        <v>18</v>
      </c>
      <c r="W15" s="7475">
        <v>9</v>
      </c>
      <c r="X15" s="7476">
        <v>6</v>
      </c>
      <c r="Y15" s="7477">
        <v>8</v>
      </c>
      <c r="Z15" s="7478">
        <v>472</v>
      </c>
      <c r="AA15" s="7479">
        <v>511</v>
      </c>
      <c r="AB15" s="7480">
        <v>422</v>
      </c>
      <c r="AC15" s="7481">
        <v>52</v>
      </c>
      <c r="AD15" s="7482">
        <v>20</v>
      </c>
      <c r="AE15" s="7483">
        <v>42</v>
      </c>
      <c r="AF15" s="7484">
        <v>113</v>
      </c>
      <c r="AG15" s="7485">
        <v>169</v>
      </c>
      <c r="AH15" s="7486">
        <v>79</v>
      </c>
      <c r="AI15" s="7487">
        <v>80</v>
      </c>
      <c r="AJ15" s="7488">
        <v>1068</v>
      </c>
      <c r="AK15" s="7489">
        <v>44</v>
      </c>
      <c r="AL15" s="7490">
        <v>504</v>
      </c>
      <c r="AM15" s="7491">
        <v>612</v>
      </c>
      <c r="AN15" s="7492">
        <v>191</v>
      </c>
      <c r="AO15" s="7493">
        <v>202</v>
      </c>
      <c r="AP15" s="7494">
        <v>10</v>
      </c>
      <c r="AQ15" s="7495">
        <v>1199</v>
      </c>
      <c r="AR15" s="7496">
        <v>61</v>
      </c>
      <c r="AS15" s="7497">
        <v>143</v>
      </c>
      <c r="AT15" s="7498">
        <v>112</v>
      </c>
      <c r="AU15" s="7499">
        <v>295</v>
      </c>
      <c r="AV15" s="7500">
        <v>409</v>
      </c>
      <c r="AW15" s="7501">
        <v>337</v>
      </c>
      <c r="AX15" s="7502">
        <v>202</v>
      </c>
      <c r="AY15" s="7503">
        <v>118</v>
      </c>
      <c r="AZ15" s="7504">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332</v>
      </c>
    </row>
    <row r="8" spans="1:52" ht="34" x14ac:dyDescent="0.2">
      <c r="A8" s="99" t="s">
        <v>331</v>
      </c>
    </row>
    <row r="9" spans="1:52" ht="17" x14ac:dyDescent="0.2">
      <c r="A9" s="7619" t="s">
        <v>236</v>
      </c>
      <c r="B9" s="7553">
        <v>7.5216327294365698E-2</v>
      </c>
      <c r="C9" s="7508">
        <v>7.6677225473429103E-2</v>
      </c>
      <c r="D9" s="7509">
        <v>7.3982373367232901E-2</v>
      </c>
      <c r="E9" s="7510">
        <v>2.6584812019742499E-2</v>
      </c>
      <c r="F9" s="7511">
        <v>5.9142086847477897E-2</v>
      </c>
      <c r="G9" s="7512">
        <v>6.50999613932364E-2</v>
      </c>
      <c r="H9" s="7513">
        <v>0.12669224742653701</v>
      </c>
      <c r="I9" s="7514">
        <v>9.38301850180073E-2</v>
      </c>
      <c r="J9" s="7515">
        <v>0.149149552762079</v>
      </c>
      <c r="K9" s="7516">
        <v>5.7870838756530103E-2</v>
      </c>
      <c r="L9" s="7517">
        <v>4.1225173741459099E-2</v>
      </c>
      <c r="M9" s="7518">
        <v>5.4757400223827801E-2</v>
      </c>
      <c r="N9" s="7519">
        <v>6.9433187614329706E-2</v>
      </c>
      <c r="O9" s="7520">
        <v>0.10880073970508899</v>
      </c>
      <c r="P9" s="7521">
        <v>5.8759537909893897E-2</v>
      </c>
      <c r="Q9" s="7522">
        <v>5.0105595544929903E-2</v>
      </c>
      <c r="R9" s="7523">
        <v>5.6123746537128101E-2</v>
      </c>
      <c r="S9" s="7524">
        <v>0.11134034910164101</v>
      </c>
      <c r="T9" s="7525">
        <v>5.3046461636763603E-2</v>
      </c>
      <c r="U9" s="7526">
        <v>0.14295532492935101</v>
      </c>
      <c r="V9" s="7556"/>
      <c r="W9" s="7558"/>
      <c r="X9" s="7560"/>
      <c r="Y9" s="7562"/>
      <c r="Z9" s="7527">
        <v>3.5077659214165502E-2</v>
      </c>
      <c r="AA9" s="7528">
        <v>4.7792244103261397E-2</v>
      </c>
      <c r="AB9" s="7529">
        <v>0.108999619030911</v>
      </c>
      <c r="AC9" s="7530">
        <v>0.209337905458195</v>
      </c>
      <c r="AD9" s="7564"/>
      <c r="AE9" s="7531">
        <v>0.147828913860925</v>
      </c>
      <c r="AF9" s="7532">
        <v>0.10091683949734601</v>
      </c>
      <c r="AG9" s="7533">
        <v>0.14505338891834699</v>
      </c>
      <c r="AH9" s="7534">
        <v>6.8602386668742493E-2</v>
      </c>
      <c r="AI9" s="7535">
        <v>8.9184101338921004E-2</v>
      </c>
      <c r="AJ9" s="7536">
        <v>6.6635790169066803E-2</v>
      </c>
      <c r="AK9" s="7537">
        <v>6.0993735428087101E-2</v>
      </c>
      <c r="AL9" s="7538">
        <v>7.7345978390446504E-2</v>
      </c>
      <c r="AM9" s="7539">
        <v>6.3924481637560898E-2</v>
      </c>
      <c r="AN9" s="7540">
        <v>5.8071565233527599E-2</v>
      </c>
      <c r="AO9" s="7541">
        <v>0.12469744476580701</v>
      </c>
      <c r="AP9" s="7566"/>
      <c r="AQ9" s="7542">
        <v>5.8750960086052302E-2</v>
      </c>
      <c r="AR9" s="7543">
        <v>0.38231067122599099</v>
      </c>
      <c r="AS9" s="7544">
        <v>8.4154427056300399E-2</v>
      </c>
      <c r="AT9" s="7545">
        <v>4.0434513038810897E-2</v>
      </c>
      <c r="AU9" s="7546">
        <v>0.115793185674864</v>
      </c>
      <c r="AV9" s="7547">
        <v>7.6207082592205905E-2</v>
      </c>
      <c r="AW9" s="7548">
        <v>6.0226003340460799E-2</v>
      </c>
      <c r="AX9" s="7549">
        <v>4.7546069522154399E-2</v>
      </c>
      <c r="AY9" s="7550">
        <v>6.0756113561734E-2</v>
      </c>
      <c r="AZ9" s="7551">
        <v>6.4880198074028506E-2</v>
      </c>
    </row>
    <row r="10" spans="1:52" ht="17" x14ac:dyDescent="0.2">
      <c r="A10" s="7619" t="s">
        <v>237</v>
      </c>
      <c r="B10" s="7554">
        <v>9.6800889293786094E-2</v>
      </c>
      <c r="C10" s="7555">
        <v>0.122113812316055</v>
      </c>
      <c r="D10" s="7555">
        <v>7.5420220046486006E-2</v>
      </c>
      <c r="E10" s="7555">
        <v>7.1281933619138801E-2</v>
      </c>
      <c r="F10" s="7555">
        <v>9.1269214998818196E-2</v>
      </c>
      <c r="G10" s="7555">
        <v>0.100556745996827</v>
      </c>
      <c r="H10" s="7555">
        <v>0.12633323524444501</v>
      </c>
      <c r="I10" s="7555">
        <v>9.3644185950787898E-2</v>
      </c>
      <c r="J10" s="7555">
        <v>0.116343472180193</v>
      </c>
      <c r="K10" s="7555">
        <v>0.103636349957255</v>
      </c>
      <c r="L10" s="7555">
        <v>6.5167368805186907E-2</v>
      </c>
      <c r="M10" s="7555">
        <v>0.103117702599282</v>
      </c>
      <c r="N10" s="7555">
        <v>7.6550470752689406E-2</v>
      </c>
      <c r="O10" s="7555">
        <v>0.121049708999916</v>
      </c>
      <c r="P10" s="7555">
        <v>0.141063509165474</v>
      </c>
      <c r="Q10" s="7555">
        <v>0.143441545974552</v>
      </c>
      <c r="R10" s="7555">
        <v>5.7387181957965099E-2</v>
      </c>
      <c r="S10" s="7555">
        <v>0.13859677563530501</v>
      </c>
      <c r="T10" s="7555">
        <v>0.14612447104103499</v>
      </c>
      <c r="U10" s="7555">
        <v>0.130804935455233</v>
      </c>
      <c r="V10" s="7557"/>
      <c r="W10" s="7559"/>
      <c r="X10" s="7561"/>
      <c r="Y10" s="7563"/>
      <c r="Z10" s="7555">
        <v>4.1941432713104798E-2</v>
      </c>
      <c r="AA10" s="7555">
        <v>7.7801522120573605E-2</v>
      </c>
      <c r="AB10" s="7555">
        <v>0.154693980105155</v>
      </c>
      <c r="AC10" s="7555">
        <v>0.173204927613689</v>
      </c>
      <c r="AD10" s="7565"/>
      <c r="AE10" s="7555">
        <v>0.21035316045556501</v>
      </c>
      <c r="AF10" s="7555">
        <v>7.3763611855616404E-2</v>
      </c>
      <c r="AG10" s="7555">
        <v>0.104915336574029</v>
      </c>
      <c r="AH10" s="7555">
        <v>8.8311933070575804E-2</v>
      </c>
      <c r="AI10" s="7555">
        <v>0.124284547170238</v>
      </c>
      <c r="AJ10" s="7555">
        <v>9.3874126811451103E-2</v>
      </c>
      <c r="AK10" s="7555">
        <v>9.0777464829314994E-2</v>
      </c>
      <c r="AL10" s="7555">
        <v>8.0481656896692205E-2</v>
      </c>
      <c r="AM10" s="7555">
        <v>0.109295703544738</v>
      </c>
      <c r="AN10" s="7555">
        <v>7.6880048460959305E-2</v>
      </c>
      <c r="AO10" s="7555">
        <v>0.119549459012015</v>
      </c>
      <c r="AP10" s="7567"/>
      <c r="AQ10" s="7555">
        <v>8.5463139652882394E-2</v>
      </c>
      <c r="AR10" s="7555">
        <v>0.23525547083519199</v>
      </c>
      <c r="AS10" s="7555">
        <v>0.10711609852136</v>
      </c>
      <c r="AT10" s="7555">
        <v>0.12754527788226899</v>
      </c>
      <c r="AU10" s="7555">
        <v>0.109068583818044</v>
      </c>
      <c r="AV10" s="7555">
        <v>9.5283877238271503E-2</v>
      </c>
      <c r="AW10" s="7555">
        <v>9.5049067038632196E-2</v>
      </c>
      <c r="AX10" s="7555">
        <v>9.9098725440994101E-2</v>
      </c>
      <c r="AY10" s="7555">
        <v>3.7523380539756498E-2</v>
      </c>
      <c r="AZ10" s="7552">
        <v>0.118519581717813</v>
      </c>
    </row>
    <row r="11" spans="1:52" ht="17" x14ac:dyDescent="0.2">
      <c r="A11" s="7619" t="s">
        <v>238</v>
      </c>
      <c r="B11" s="7554">
        <v>0.192834865771426</v>
      </c>
      <c r="C11" s="7555">
        <v>0.207328895094368</v>
      </c>
      <c r="D11" s="7555">
        <v>0.18059242159609901</v>
      </c>
      <c r="E11" s="7555">
        <v>0.116320205542065</v>
      </c>
      <c r="F11" s="7555">
        <v>0.19037381763776501</v>
      </c>
      <c r="G11" s="7555">
        <v>0.23366248175691701</v>
      </c>
      <c r="H11" s="7555">
        <v>0.191395629026683</v>
      </c>
      <c r="I11" s="7555">
        <v>0.224214293208187</v>
      </c>
      <c r="J11" s="7555">
        <v>0.20412887431264901</v>
      </c>
      <c r="K11" s="7555">
        <v>0.19399251687939101</v>
      </c>
      <c r="L11" s="7555">
        <v>0.21355709693546199</v>
      </c>
      <c r="M11" s="7555">
        <v>0.14286106553181099</v>
      </c>
      <c r="N11" s="7555">
        <v>0.183573419006021</v>
      </c>
      <c r="O11" s="7555">
        <v>0.26638456996654197</v>
      </c>
      <c r="P11" s="7555">
        <v>0.158572277047905</v>
      </c>
      <c r="Q11" s="7555">
        <v>0.100396747507055</v>
      </c>
      <c r="R11" s="7555">
        <v>0.17809446066469201</v>
      </c>
      <c r="S11" s="7555">
        <v>0.23187336467501099</v>
      </c>
      <c r="T11" s="7555">
        <v>0.166460352163842</v>
      </c>
      <c r="U11" s="7555">
        <v>0.28896161399233</v>
      </c>
      <c r="V11" s="7557"/>
      <c r="W11" s="7559"/>
      <c r="X11" s="7561"/>
      <c r="Y11" s="7563"/>
      <c r="Z11" s="7555">
        <v>0.127749645507407</v>
      </c>
      <c r="AA11" s="7555">
        <v>0.18054874324585601</v>
      </c>
      <c r="AB11" s="7555">
        <v>0.28783322838991898</v>
      </c>
      <c r="AC11" s="7555">
        <v>0.20188814341403899</v>
      </c>
      <c r="AD11" s="7565"/>
      <c r="AE11" s="7555">
        <v>0.14595853967772299</v>
      </c>
      <c r="AF11" s="7555">
        <v>0.20805926886864201</v>
      </c>
      <c r="AG11" s="7555">
        <v>0.19360857016761199</v>
      </c>
      <c r="AH11" s="7555">
        <v>0.17048238677799701</v>
      </c>
      <c r="AI11" s="7555">
        <v>0.19879510192044</v>
      </c>
      <c r="AJ11" s="7555">
        <v>0.19424796810275499</v>
      </c>
      <c r="AK11" s="7555">
        <v>0.123404142925404</v>
      </c>
      <c r="AL11" s="7555">
        <v>0.20929881717923501</v>
      </c>
      <c r="AM11" s="7555">
        <v>0.18253762735829401</v>
      </c>
      <c r="AN11" s="7555">
        <v>0.20173793968402301</v>
      </c>
      <c r="AO11" s="7555">
        <v>0.17663561697364699</v>
      </c>
      <c r="AP11" s="7567"/>
      <c r="AQ11" s="7555">
        <v>0.19365302866412701</v>
      </c>
      <c r="AR11" s="7555">
        <v>0.21405461277602</v>
      </c>
      <c r="AS11" s="7555">
        <v>0.176551215698902</v>
      </c>
      <c r="AT11" s="7555">
        <v>0.204376056583042</v>
      </c>
      <c r="AU11" s="7555">
        <v>0.187250439715276</v>
      </c>
      <c r="AV11" s="7555">
        <v>0.179086243707716</v>
      </c>
      <c r="AW11" s="7555">
        <v>0.19513424787101499</v>
      </c>
      <c r="AX11" s="7555">
        <v>0.224978017693683</v>
      </c>
      <c r="AY11" s="7555">
        <v>0.16920985981885001</v>
      </c>
      <c r="AZ11" s="7552">
        <v>0.21177503010707599</v>
      </c>
    </row>
    <row r="12" spans="1:52" ht="17" x14ac:dyDescent="0.2">
      <c r="A12" s="7619" t="s">
        <v>239</v>
      </c>
      <c r="B12" s="7554">
        <v>0.26035946783505398</v>
      </c>
      <c r="C12" s="7555">
        <v>0.24947345454797301</v>
      </c>
      <c r="D12" s="7555">
        <v>0.26955438575536</v>
      </c>
      <c r="E12" s="7555">
        <v>0.32801141507466502</v>
      </c>
      <c r="F12" s="7555">
        <v>0.241085984877946</v>
      </c>
      <c r="G12" s="7555">
        <v>0.28317506145768701</v>
      </c>
      <c r="H12" s="7555">
        <v>0.229729771393512</v>
      </c>
      <c r="I12" s="7555">
        <v>0.241809309794909</v>
      </c>
      <c r="J12" s="7555">
        <v>0.16250207874986</v>
      </c>
      <c r="K12" s="7555">
        <v>0.27095545012962202</v>
      </c>
      <c r="L12" s="7555">
        <v>0.297863376404784</v>
      </c>
      <c r="M12" s="7555">
        <v>0.32328684048561102</v>
      </c>
      <c r="N12" s="7555">
        <v>0.28708423626354201</v>
      </c>
      <c r="O12" s="7555">
        <v>0.15242071941048499</v>
      </c>
      <c r="P12" s="7555">
        <v>0.28273567748918299</v>
      </c>
      <c r="Q12" s="7555">
        <v>0.30990924896844602</v>
      </c>
      <c r="R12" s="7555">
        <v>0.266822739658651</v>
      </c>
      <c r="S12" s="7555">
        <v>0.26316895870988999</v>
      </c>
      <c r="T12" s="7555">
        <v>0.30407184749632299</v>
      </c>
      <c r="U12" s="7555">
        <v>0.139600266889743</v>
      </c>
      <c r="V12" s="7557"/>
      <c r="W12" s="7559"/>
      <c r="X12" s="7561"/>
      <c r="Y12" s="7563"/>
      <c r="Z12" s="7555">
        <v>0.20424425297561599</v>
      </c>
      <c r="AA12" s="7555">
        <v>0.37192861084442702</v>
      </c>
      <c r="AB12" s="7555">
        <v>0.21027137457053499</v>
      </c>
      <c r="AC12" s="7555">
        <v>0.273181060632332</v>
      </c>
      <c r="AD12" s="7565"/>
      <c r="AE12" s="7555">
        <v>0.13581127209284699</v>
      </c>
      <c r="AF12" s="7555">
        <v>0.27828303814682498</v>
      </c>
      <c r="AG12" s="7555">
        <v>0.25298250850126802</v>
      </c>
      <c r="AH12" s="7555">
        <v>0.310489542960311</v>
      </c>
      <c r="AI12" s="7555">
        <v>0.216390514460085</v>
      </c>
      <c r="AJ12" s="7555">
        <v>0.25772706446532201</v>
      </c>
      <c r="AK12" s="7555">
        <v>0.19934016697521301</v>
      </c>
      <c r="AL12" s="7555">
        <v>0.20309284602861399</v>
      </c>
      <c r="AM12" s="7555">
        <v>0.27832655111503102</v>
      </c>
      <c r="AN12" s="7555">
        <v>0.304172505657689</v>
      </c>
      <c r="AO12" s="7555">
        <v>0.30308473832934402</v>
      </c>
      <c r="AP12" s="7567"/>
      <c r="AQ12" s="7555">
        <v>0.26589495236614302</v>
      </c>
      <c r="AR12" s="7555">
        <v>7.0877669930406603E-2</v>
      </c>
      <c r="AS12" s="7555">
        <v>0.29506199778405301</v>
      </c>
      <c r="AT12" s="7555">
        <v>0.26380787696132302</v>
      </c>
      <c r="AU12" s="7555">
        <v>0.195616872310895</v>
      </c>
      <c r="AV12" s="7555">
        <v>0.233019465667575</v>
      </c>
      <c r="AW12" s="7555">
        <v>0.30943981886897898</v>
      </c>
      <c r="AX12" s="7555">
        <v>0.31808086170640798</v>
      </c>
      <c r="AY12" s="7555">
        <v>0.31751816069832201</v>
      </c>
      <c r="AZ12" s="7552">
        <v>0.24928533072457801</v>
      </c>
    </row>
    <row r="13" spans="1:52" ht="17" x14ac:dyDescent="0.2">
      <c r="A13" s="7619" t="s">
        <v>240</v>
      </c>
      <c r="B13" s="7554">
        <v>0.33189062278448</v>
      </c>
      <c r="C13" s="7555">
        <v>0.31351041460439999</v>
      </c>
      <c r="D13" s="7555">
        <v>0.34741554463760099</v>
      </c>
      <c r="E13" s="7555">
        <v>0.444710944415803</v>
      </c>
      <c r="F13" s="7555">
        <v>0.34206555306449499</v>
      </c>
      <c r="G13" s="7555">
        <v>0.28909529370075598</v>
      </c>
      <c r="H13" s="7555">
        <v>0.29596546357619302</v>
      </c>
      <c r="I13" s="7555">
        <v>0.29835643053863298</v>
      </c>
      <c r="J13" s="7555">
        <v>0.294319083332652</v>
      </c>
      <c r="K13" s="7555">
        <v>0.32675791760331102</v>
      </c>
      <c r="L13" s="7555">
        <v>0.35431386509991802</v>
      </c>
      <c r="M13" s="7555">
        <v>0.36211072847599002</v>
      </c>
      <c r="N13" s="7555">
        <v>0.35219681409988701</v>
      </c>
      <c r="O13" s="7555">
        <v>0.267996764109734</v>
      </c>
      <c r="P13" s="7555">
        <v>0.32054740055908298</v>
      </c>
      <c r="Q13" s="7555">
        <v>0.36204738445895301</v>
      </c>
      <c r="R13" s="7555">
        <v>0.39620622107747999</v>
      </c>
      <c r="S13" s="7555">
        <v>0.197888527461339</v>
      </c>
      <c r="T13" s="7555">
        <v>0.310787634809984</v>
      </c>
      <c r="U13" s="7555">
        <v>0.25352966140870098</v>
      </c>
      <c r="V13" s="7557"/>
      <c r="W13" s="7559"/>
      <c r="X13" s="7561"/>
      <c r="Y13" s="7563"/>
      <c r="Z13" s="7555">
        <v>0.56476863349060602</v>
      </c>
      <c r="AA13" s="7555">
        <v>0.27310946208409498</v>
      </c>
      <c r="AB13" s="7555">
        <v>0.19582137798829199</v>
      </c>
      <c r="AC13" s="7555">
        <v>9.6181894956723205E-2</v>
      </c>
      <c r="AD13" s="7565"/>
      <c r="AE13" s="7555">
        <v>0.25082302965941</v>
      </c>
      <c r="AF13" s="7555">
        <v>0.30016980556663703</v>
      </c>
      <c r="AG13" s="7555">
        <v>0.28575374738453002</v>
      </c>
      <c r="AH13" s="7555">
        <v>0.34880789474403001</v>
      </c>
      <c r="AI13" s="7555">
        <v>0.33767351923710398</v>
      </c>
      <c r="AJ13" s="7555">
        <v>0.34462534905217701</v>
      </c>
      <c r="AK13" s="7555">
        <v>0.37825384362341502</v>
      </c>
      <c r="AL13" s="7555">
        <v>0.378561018275822</v>
      </c>
      <c r="AM13" s="7555">
        <v>0.32682565533928098</v>
      </c>
      <c r="AN13" s="7555">
        <v>0.30913911409441802</v>
      </c>
      <c r="AO13" s="7555">
        <v>0.25116215505585499</v>
      </c>
      <c r="AP13" s="7567"/>
      <c r="AQ13" s="7555">
        <v>0.35085708557136402</v>
      </c>
      <c r="AR13" s="7555">
        <v>8.0154903751531004E-2</v>
      </c>
      <c r="AS13" s="7555">
        <v>0.28402604620157201</v>
      </c>
      <c r="AT13" s="7555">
        <v>0.35771497050860201</v>
      </c>
      <c r="AU13" s="7555">
        <v>0.32104400991847798</v>
      </c>
      <c r="AV13" s="7555">
        <v>0.354834286080351</v>
      </c>
      <c r="AW13" s="7555">
        <v>0.31188160813815402</v>
      </c>
      <c r="AX13" s="7555">
        <v>0.29367687253995201</v>
      </c>
      <c r="AY13" s="7555">
        <v>0.40959509832032998</v>
      </c>
      <c r="AZ13" s="7552">
        <v>0.32864777207637202</v>
      </c>
    </row>
    <row r="14" spans="1:52" ht="17" x14ac:dyDescent="0.2">
      <c r="A14" s="7619" t="s">
        <v>36</v>
      </c>
      <c r="B14" s="7554">
        <v>4.2897827020888298E-2</v>
      </c>
      <c r="C14" s="7555">
        <v>3.0896197963774099E-2</v>
      </c>
      <c r="D14" s="7555">
        <v>5.3035054597221298E-2</v>
      </c>
      <c r="E14" s="7555">
        <v>1.3090689328584801E-2</v>
      </c>
      <c r="F14" s="7555">
        <v>7.6063342573497797E-2</v>
      </c>
      <c r="G14" s="7555">
        <v>2.8410455694576901E-2</v>
      </c>
      <c r="H14" s="7555">
        <v>2.9883653332629899E-2</v>
      </c>
      <c r="I14" s="7555">
        <v>4.8145595489476202E-2</v>
      </c>
      <c r="J14" s="7555">
        <v>7.3556938662566407E-2</v>
      </c>
      <c r="K14" s="7555">
        <v>4.67869266738919E-2</v>
      </c>
      <c r="L14" s="7555">
        <v>2.7873119013190398E-2</v>
      </c>
      <c r="M14" s="7555">
        <v>1.38662626834782E-2</v>
      </c>
      <c r="N14" s="7555">
        <v>3.1161872263530802E-2</v>
      </c>
      <c r="O14" s="7555">
        <v>8.3347497808233903E-2</v>
      </c>
      <c r="P14" s="7555">
        <v>3.8321597828461201E-2</v>
      </c>
      <c r="Q14" s="7555">
        <v>3.4099477546064599E-2</v>
      </c>
      <c r="R14" s="7555">
        <v>4.5365650104083298E-2</v>
      </c>
      <c r="S14" s="7555">
        <v>5.7132024416812997E-2</v>
      </c>
      <c r="T14" s="7555">
        <v>1.9509232852053301E-2</v>
      </c>
      <c r="U14" s="7555">
        <v>4.4148197324642001E-2</v>
      </c>
      <c r="V14" s="7557"/>
      <c r="W14" s="7559"/>
      <c r="X14" s="7561"/>
      <c r="Y14" s="7563"/>
      <c r="Z14" s="7555">
        <v>2.6218376099100299E-2</v>
      </c>
      <c r="AA14" s="7555">
        <v>4.8819417601786902E-2</v>
      </c>
      <c r="AB14" s="7555">
        <v>4.2380419915188303E-2</v>
      </c>
      <c r="AC14" s="7555">
        <v>4.6206067925021001E-2</v>
      </c>
      <c r="AD14" s="7565"/>
      <c r="AE14" s="7555">
        <v>0.10922508425353</v>
      </c>
      <c r="AF14" s="7555">
        <v>3.88074360649334E-2</v>
      </c>
      <c r="AG14" s="7555">
        <v>1.7686448454213799E-2</v>
      </c>
      <c r="AH14" s="7555">
        <v>1.3305855778344099E-2</v>
      </c>
      <c r="AI14" s="7555">
        <v>3.3672215873212202E-2</v>
      </c>
      <c r="AJ14" s="7555">
        <v>4.2889701399228201E-2</v>
      </c>
      <c r="AK14" s="7555">
        <v>0.14723064621856599</v>
      </c>
      <c r="AL14" s="7555">
        <v>5.1219683229189801E-2</v>
      </c>
      <c r="AM14" s="7555">
        <v>3.9089981005095802E-2</v>
      </c>
      <c r="AN14" s="7555">
        <v>4.9998826869383603E-2</v>
      </c>
      <c r="AO14" s="7555">
        <v>2.48705858633308E-2</v>
      </c>
      <c r="AP14" s="7567"/>
      <c r="AQ14" s="7555">
        <v>4.5380833659430998E-2</v>
      </c>
      <c r="AR14" s="7555">
        <v>1.7346671480859999E-2</v>
      </c>
      <c r="AS14" s="7555">
        <v>5.3090214737811399E-2</v>
      </c>
      <c r="AT14" s="7555">
        <v>6.12130502595273E-3</v>
      </c>
      <c r="AU14" s="7555">
        <v>7.1226908562443E-2</v>
      </c>
      <c r="AV14" s="7555">
        <v>6.1569044713880597E-2</v>
      </c>
      <c r="AW14" s="7555">
        <v>2.8269254742759101E-2</v>
      </c>
      <c r="AX14" s="7555">
        <v>1.6619453096809199E-2</v>
      </c>
      <c r="AY14" s="7555">
        <v>5.3973870610073398E-3</v>
      </c>
      <c r="AZ14" s="7552">
        <v>2.6892087300133399E-2</v>
      </c>
    </row>
    <row r="15" spans="1:52" ht="17" x14ac:dyDescent="0.2">
      <c r="A15" s="7620" t="s">
        <v>68</v>
      </c>
      <c r="B15" s="7618">
        <v>1514</v>
      </c>
      <c r="C15" s="7568">
        <v>659</v>
      </c>
      <c r="D15" s="7569">
        <v>855</v>
      </c>
      <c r="E15" s="7570">
        <v>254</v>
      </c>
      <c r="F15" s="7571">
        <v>372</v>
      </c>
      <c r="G15" s="7572">
        <v>239</v>
      </c>
      <c r="H15" s="7573">
        <v>297</v>
      </c>
      <c r="I15" s="7574">
        <v>352</v>
      </c>
      <c r="J15" s="7575">
        <v>239</v>
      </c>
      <c r="K15" s="7576">
        <v>572</v>
      </c>
      <c r="L15" s="7577">
        <v>427</v>
      </c>
      <c r="M15" s="7578">
        <v>276</v>
      </c>
      <c r="N15" s="7579">
        <v>1039</v>
      </c>
      <c r="O15" s="7580">
        <v>233</v>
      </c>
      <c r="P15" s="7581">
        <v>148</v>
      </c>
      <c r="Q15" s="7582">
        <v>93</v>
      </c>
      <c r="R15" s="7583">
        <v>866</v>
      </c>
      <c r="S15" s="7584">
        <v>260</v>
      </c>
      <c r="T15" s="7585">
        <v>257</v>
      </c>
      <c r="U15" s="7586">
        <v>90</v>
      </c>
      <c r="V15" s="7587">
        <v>18</v>
      </c>
      <c r="W15" s="7588">
        <v>9</v>
      </c>
      <c r="X15" s="7589">
        <v>6</v>
      </c>
      <c r="Y15" s="7590">
        <v>8</v>
      </c>
      <c r="Z15" s="7591">
        <v>472</v>
      </c>
      <c r="AA15" s="7592">
        <v>510</v>
      </c>
      <c r="AB15" s="7593">
        <v>419</v>
      </c>
      <c r="AC15" s="7594">
        <v>52</v>
      </c>
      <c r="AD15" s="7595">
        <v>20</v>
      </c>
      <c r="AE15" s="7596">
        <v>41</v>
      </c>
      <c r="AF15" s="7597">
        <v>113</v>
      </c>
      <c r="AG15" s="7598">
        <v>169</v>
      </c>
      <c r="AH15" s="7599">
        <v>79</v>
      </c>
      <c r="AI15" s="7600">
        <v>80</v>
      </c>
      <c r="AJ15" s="7601">
        <v>1064</v>
      </c>
      <c r="AK15" s="7602">
        <v>43</v>
      </c>
      <c r="AL15" s="7603">
        <v>503</v>
      </c>
      <c r="AM15" s="7604">
        <v>609</v>
      </c>
      <c r="AN15" s="7605">
        <v>191</v>
      </c>
      <c r="AO15" s="7606">
        <v>201</v>
      </c>
      <c r="AP15" s="7607">
        <v>10</v>
      </c>
      <c r="AQ15" s="7608">
        <v>1197</v>
      </c>
      <c r="AR15" s="7609">
        <v>61</v>
      </c>
      <c r="AS15" s="7610">
        <v>140</v>
      </c>
      <c r="AT15" s="7611">
        <v>112</v>
      </c>
      <c r="AU15" s="7612">
        <v>293</v>
      </c>
      <c r="AV15" s="7613">
        <v>408</v>
      </c>
      <c r="AW15" s="7614">
        <v>335</v>
      </c>
      <c r="AX15" s="7615">
        <v>202</v>
      </c>
      <c r="AY15" s="7616">
        <v>118</v>
      </c>
      <c r="AZ15" s="7617">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334</v>
      </c>
    </row>
    <row r="8" spans="1:52" ht="34" x14ac:dyDescent="0.2">
      <c r="A8" s="99" t="s">
        <v>333</v>
      </c>
    </row>
    <row r="9" spans="1:52" ht="17" x14ac:dyDescent="0.2">
      <c r="A9" s="7732" t="s">
        <v>245</v>
      </c>
      <c r="B9" s="7666">
        <v>6.5546545847294899E-2</v>
      </c>
      <c r="C9" s="7621">
        <v>8.47044907380059E-2</v>
      </c>
      <c r="D9" s="7622">
        <v>4.9360083273107397E-2</v>
      </c>
      <c r="E9" s="7623">
        <v>3.2367892651364902E-2</v>
      </c>
      <c r="F9" s="7624">
        <v>4.7585146286571602E-2</v>
      </c>
      <c r="G9" s="7625">
        <v>8.0739683539509693E-2</v>
      </c>
      <c r="H9" s="7626">
        <v>7.4779359951163402E-2</v>
      </c>
      <c r="I9" s="7627">
        <v>9.3115037600713699E-2</v>
      </c>
      <c r="J9" s="7628">
        <v>0.12135413220944501</v>
      </c>
      <c r="K9" s="7629">
        <v>5.9155800949266799E-2</v>
      </c>
      <c r="L9" s="7630">
        <v>3.5324019399620002E-2</v>
      </c>
      <c r="M9" s="7631">
        <v>4.3271284568504598E-2</v>
      </c>
      <c r="N9" s="7632">
        <v>5.8117951983979899E-2</v>
      </c>
      <c r="O9" s="7633">
        <v>8.4226854554116395E-2</v>
      </c>
      <c r="P9" s="7634">
        <v>6.62824914775446E-2</v>
      </c>
      <c r="Q9" s="7635">
        <v>7.7359517900838198E-2</v>
      </c>
      <c r="R9" s="7636">
        <v>6.0297895418680601E-2</v>
      </c>
      <c r="S9" s="7637">
        <v>5.8263389465794999E-2</v>
      </c>
      <c r="T9" s="7638">
        <v>4.2629108529491998E-2</v>
      </c>
      <c r="U9" s="7639">
        <v>0.115186984335265</v>
      </c>
      <c r="V9" s="7669"/>
      <c r="W9" s="7671"/>
      <c r="X9" s="7673"/>
      <c r="Y9" s="7675"/>
      <c r="Z9" s="7640">
        <v>4.87304964108978E-2</v>
      </c>
      <c r="AA9" s="7641">
        <v>3.0491895496681E-2</v>
      </c>
      <c r="AB9" s="7642">
        <v>8.7976868602414396E-2</v>
      </c>
      <c r="AC9" s="7643">
        <v>0.20835058759692099</v>
      </c>
      <c r="AD9" s="7677"/>
      <c r="AE9" s="7644">
        <v>8.9473617990345505E-2</v>
      </c>
      <c r="AF9" s="7645">
        <v>8.1115400907263893E-2</v>
      </c>
      <c r="AG9" s="7646">
        <v>7.4530485501011295E-2</v>
      </c>
      <c r="AH9" s="7647">
        <v>9.9446351849272197E-2</v>
      </c>
      <c r="AI9" s="7648">
        <v>5.7779691069460001E-2</v>
      </c>
      <c r="AJ9" s="7649">
        <v>6.54034457003628E-2</v>
      </c>
      <c r="AK9" s="7650">
        <v>6.7284719871106805E-2</v>
      </c>
      <c r="AL9" s="7651">
        <v>7.3612161207352506E-2</v>
      </c>
      <c r="AM9" s="7652">
        <v>5.5359665037259399E-2</v>
      </c>
      <c r="AN9" s="7653">
        <v>3.5842873018209098E-2</v>
      </c>
      <c r="AO9" s="7654">
        <v>0.107091072901888</v>
      </c>
      <c r="AP9" s="7679"/>
      <c r="AQ9" s="7655">
        <v>5.3487740463751897E-2</v>
      </c>
      <c r="AR9" s="7656">
        <v>0.29239286649816998</v>
      </c>
      <c r="AS9" s="7657">
        <v>5.6783390905159999E-2</v>
      </c>
      <c r="AT9" s="7658">
        <v>7.1333944918662601E-2</v>
      </c>
      <c r="AU9" s="7659">
        <v>0.105397803263728</v>
      </c>
      <c r="AV9" s="7660">
        <v>6.2468748439774097E-2</v>
      </c>
      <c r="AW9" s="7661">
        <v>5.5552426637960499E-2</v>
      </c>
      <c r="AX9" s="7662">
        <v>4.93819031700145E-2</v>
      </c>
      <c r="AY9" s="7663">
        <v>3.6908184942177798E-2</v>
      </c>
      <c r="AZ9" s="7664">
        <v>5.2557228625549797E-2</v>
      </c>
    </row>
    <row r="10" spans="1:52" ht="17" x14ac:dyDescent="0.2">
      <c r="A10" s="7732" t="s">
        <v>246</v>
      </c>
      <c r="B10" s="7667">
        <v>0.12300131165804</v>
      </c>
      <c r="C10" s="7668">
        <v>0.14202655916596699</v>
      </c>
      <c r="D10" s="7668">
        <v>0.106926964513371</v>
      </c>
      <c r="E10" s="7668">
        <v>8.2437026824702206E-2</v>
      </c>
      <c r="F10" s="7668">
        <v>0.110184046011503</v>
      </c>
      <c r="G10" s="7668">
        <v>0.111236380597759</v>
      </c>
      <c r="H10" s="7668">
        <v>0.167891293303703</v>
      </c>
      <c r="I10" s="7668">
        <v>0.138640153038253</v>
      </c>
      <c r="J10" s="7668">
        <v>0.161811022768067</v>
      </c>
      <c r="K10" s="7668">
        <v>0.118357121737069</v>
      </c>
      <c r="L10" s="7668">
        <v>0.109456355263451</v>
      </c>
      <c r="M10" s="7668">
        <v>9.6643488436354702E-2</v>
      </c>
      <c r="N10" s="7668">
        <v>0.113943678186414</v>
      </c>
      <c r="O10" s="7668">
        <v>0.14028144800887901</v>
      </c>
      <c r="P10" s="7668">
        <v>0.14833980851779199</v>
      </c>
      <c r="Q10" s="7668">
        <v>0.11305489995314399</v>
      </c>
      <c r="R10" s="7668">
        <v>9.3402222286449094E-2</v>
      </c>
      <c r="S10" s="7668">
        <v>0.177275579907339</v>
      </c>
      <c r="T10" s="7668">
        <v>0.114732273566358</v>
      </c>
      <c r="U10" s="7668">
        <v>0.23338149081758899</v>
      </c>
      <c r="V10" s="7670"/>
      <c r="W10" s="7672"/>
      <c r="X10" s="7674"/>
      <c r="Y10" s="7676"/>
      <c r="Z10" s="7668">
        <v>6.5934106388489205E-2</v>
      </c>
      <c r="AA10" s="7668">
        <v>0.13355370718040399</v>
      </c>
      <c r="AB10" s="7668">
        <v>0.17669882257424799</v>
      </c>
      <c r="AC10" s="7668">
        <v>8.85913789199477E-2</v>
      </c>
      <c r="AD10" s="7678"/>
      <c r="AE10" s="7668">
        <v>0.15232617147362601</v>
      </c>
      <c r="AF10" s="7668">
        <v>4.1642330522469802E-2</v>
      </c>
      <c r="AG10" s="7668">
        <v>0.197960965604392</v>
      </c>
      <c r="AH10" s="7668">
        <v>0.102560110565748</v>
      </c>
      <c r="AI10" s="7668">
        <v>0.18886051984716401</v>
      </c>
      <c r="AJ10" s="7668">
        <v>0.115942592889477</v>
      </c>
      <c r="AK10" s="7668">
        <v>4.9480273441720797E-2</v>
      </c>
      <c r="AL10" s="7668">
        <v>0.110093024301741</v>
      </c>
      <c r="AM10" s="7668">
        <v>0.12869169913091599</v>
      </c>
      <c r="AN10" s="7668">
        <v>9.2028364165338897E-2</v>
      </c>
      <c r="AO10" s="7668">
        <v>0.17693967724511001</v>
      </c>
      <c r="AP10" s="7680"/>
      <c r="AQ10" s="7668">
        <v>0.11546483000228</v>
      </c>
      <c r="AR10" s="7668">
        <v>0.227013288589654</v>
      </c>
      <c r="AS10" s="7668">
        <v>0.13418889175916299</v>
      </c>
      <c r="AT10" s="7668">
        <v>0.12026275371002799</v>
      </c>
      <c r="AU10" s="7668">
        <v>0.121762720272931</v>
      </c>
      <c r="AV10" s="7668">
        <v>0.110054917443194</v>
      </c>
      <c r="AW10" s="7668">
        <v>0.13970136730992799</v>
      </c>
      <c r="AX10" s="7668">
        <v>0.108985060326914</v>
      </c>
      <c r="AY10" s="7668">
        <v>0.12078251459647001</v>
      </c>
      <c r="AZ10" s="7665">
        <v>0.142072663656274</v>
      </c>
    </row>
    <row r="11" spans="1:52" ht="17" x14ac:dyDescent="0.2">
      <c r="A11" s="7732" t="s">
        <v>247</v>
      </c>
      <c r="B11" s="7667">
        <v>0.198101470826644</v>
      </c>
      <c r="C11" s="7668">
        <v>0.216837566077343</v>
      </c>
      <c r="D11" s="7668">
        <v>0.18227142714023101</v>
      </c>
      <c r="E11" s="7668">
        <v>0.150213028084829</v>
      </c>
      <c r="F11" s="7668">
        <v>0.16841885471367801</v>
      </c>
      <c r="G11" s="7668">
        <v>0.207381686114887</v>
      </c>
      <c r="H11" s="7668">
        <v>0.203559907246051</v>
      </c>
      <c r="I11" s="7668">
        <v>0.25940866478197599</v>
      </c>
      <c r="J11" s="7668">
        <v>0.206964037234948</v>
      </c>
      <c r="K11" s="7668">
        <v>0.24143504655492001</v>
      </c>
      <c r="L11" s="7668">
        <v>0.16757249054629</v>
      </c>
      <c r="M11" s="7668">
        <v>0.14576176854417999</v>
      </c>
      <c r="N11" s="7668">
        <v>0.17541563293124601</v>
      </c>
      <c r="O11" s="7668">
        <v>0.27216549950124602</v>
      </c>
      <c r="P11" s="7668">
        <v>0.196274785067235</v>
      </c>
      <c r="Q11" s="7668">
        <v>0.183564939347136</v>
      </c>
      <c r="R11" s="7668">
        <v>0.20310703006212799</v>
      </c>
      <c r="S11" s="7668">
        <v>0.18565186200192199</v>
      </c>
      <c r="T11" s="7668">
        <v>0.20506591081040701</v>
      </c>
      <c r="U11" s="7668">
        <v>0.19880278340605201</v>
      </c>
      <c r="V11" s="7670"/>
      <c r="W11" s="7672"/>
      <c r="X11" s="7674"/>
      <c r="Y11" s="7676"/>
      <c r="Z11" s="7668">
        <v>0.15943006599582299</v>
      </c>
      <c r="AA11" s="7668">
        <v>0.18355286239190399</v>
      </c>
      <c r="AB11" s="7668">
        <v>0.25167871155396698</v>
      </c>
      <c r="AC11" s="7668">
        <v>0.14572118062001099</v>
      </c>
      <c r="AD11" s="7678"/>
      <c r="AE11" s="7668">
        <v>0.33548203104357899</v>
      </c>
      <c r="AF11" s="7668">
        <v>0.22796824762967499</v>
      </c>
      <c r="AG11" s="7668">
        <v>0.26818477677621699</v>
      </c>
      <c r="AH11" s="7668">
        <v>0.13291242963315</v>
      </c>
      <c r="AI11" s="7668">
        <v>0.31431167283663602</v>
      </c>
      <c r="AJ11" s="7668">
        <v>0.18270135119224701</v>
      </c>
      <c r="AK11" s="7668">
        <v>0.19040312724356401</v>
      </c>
      <c r="AL11" s="7668">
        <v>0.17766286717122901</v>
      </c>
      <c r="AM11" s="7668">
        <v>0.18612679909535401</v>
      </c>
      <c r="AN11" s="7668">
        <v>0.19306957091148</v>
      </c>
      <c r="AO11" s="7668">
        <v>0.296452877900372</v>
      </c>
      <c r="AP11" s="7680"/>
      <c r="AQ11" s="7668">
        <v>0.19966988079679701</v>
      </c>
      <c r="AR11" s="7668">
        <v>0.19646723162641899</v>
      </c>
      <c r="AS11" s="7668">
        <v>0.188737878409138</v>
      </c>
      <c r="AT11" s="7668">
        <v>0.20603536588811</v>
      </c>
      <c r="AU11" s="7668">
        <v>0.19440508221640801</v>
      </c>
      <c r="AV11" s="7668">
        <v>0.21922594730645101</v>
      </c>
      <c r="AW11" s="7668">
        <v>0.18446491399248199</v>
      </c>
      <c r="AX11" s="7668">
        <v>0.17154234912050001</v>
      </c>
      <c r="AY11" s="7668">
        <v>0.15103185079775699</v>
      </c>
      <c r="AZ11" s="7665">
        <v>0.246465684228551</v>
      </c>
    </row>
    <row r="12" spans="1:52" ht="17" x14ac:dyDescent="0.2">
      <c r="A12" s="7732" t="s">
        <v>248</v>
      </c>
      <c r="B12" s="7667">
        <v>0.24431744064432301</v>
      </c>
      <c r="C12" s="7668">
        <v>0.25526032564298001</v>
      </c>
      <c r="D12" s="7668">
        <v>0.235071845696909</v>
      </c>
      <c r="E12" s="7668">
        <v>0.24877412915252101</v>
      </c>
      <c r="F12" s="7668">
        <v>0.22971892973243299</v>
      </c>
      <c r="G12" s="7668">
        <v>0.26517419678915</v>
      </c>
      <c r="H12" s="7668">
        <v>0.24238289539899199</v>
      </c>
      <c r="I12" s="7668">
        <v>0.24450848126074501</v>
      </c>
      <c r="J12" s="7668">
        <v>0.18678073656480201</v>
      </c>
      <c r="K12" s="7668">
        <v>0.23974428142185</v>
      </c>
      <c r="L12" s="7668">
        <v>0.31354368778457697</v>
      </c>
      <c r="M12" s="7668">
        <v>0.23195257992815499</v>
      </c>
      <c r="N12" s="7668">
        <v>0.26015056891094201</v>
      </c>
      <c r="O12" s="7668">
        <v>0.19706661080961599</v>
      </c>
      <c r="P12" s="7668">
        <v>0.261902599809058</v>
      </c>
      <c r="Q12" s="7668">
        <v>0.20789875570518701</v>
      </c>
      <c r="R12" s="7668">
        <v>0.21435979913622499</v>
      </c>
      <c r="S12" s="7668">
        <v>0.32040146981183598</v>
      </c>
      <c r="T12" s="7668">
        <v>0.29554719360836601</v>
      </c>
      <c r="U12" s="7668">
        <v>0.172419016896705</v>
      </c>
      <c r="V12" s="7670"/>
      <c r="W12" s="7672"/>
      <c r="X12" s="7674"/>
      <c r="Y12" s="7676"/>
      <c r="Z12" s="7668">
        <v>0.21435736144904999</v>
      </c>
      <c r="AA12" s="7668">
        <v>0.286118137211542</v>
      </c>
      <c r="AB12" s="7668">
        <v>0.25117872924421702</v>
      </c>
      <c r="AC12" s="7668">
        <v>0.277411840062666</v>
      </c>
      <c r="AD12" s="7678"/>
      <c r="AE12" s="7668">
        <v>8.4627514794140199E-2</v>
      </c>
      <c r="AF12" s="7668">
        <v>0.25101745298070299</v>
      </c>
      <c r="AG12" s="7668">
        <v>0.183848383727096</v>
      </c>
      <c r="AH12" s="7668">
        <v>0.248309966486123</v>
      </c>
      <c r="AI12" s="7668">
        <v>0.19153265366553299</v>
      </c>
      <c r="AJ12" s="7668">
        <v>0.25783186507036698</v>
      </c>
      <c r="AK12" s="7668">
        <v>0.142389949792181</v>
      </c>
      <c r="AL12" s="7668">
        <v>0.23051269661628301</v>
      </c>
      <c r="AM12" s="7668">
        <v>0.27001934125869498</v>
      </c>
      <c r="AN12" s="7668">
        <v>0.258727025303361</v>
      </c>
      <c r="AO12" s="7668">
        <v>0.17384792225434501</v>
      </c>
      <c r="AP12" s="7680"/>
      <c r="AQ12" s="7668">
        <v>0.24720144805911401</v>
      </c>
      <c r="AR12" s="7668">
        <v>0.119036594949345</v>
      </c>
      <c r="AS12" s="7668">
        <v>0.27445572516479499</v>
      </c>
      <c r="AT12" s="7668">
        <v>0.23629991867005501</v>
      </c>
      <c r="AU12" s="7668">
        <v>0.21254461609563899</v>
      </c>
      <c r="AV12" s="7668">
        <v>0.24732945774262199</v>
      </c>
      <c r="AW12" s="7668">
        <v>0.26359371779646101</v>
      </c>
      <c r="AX12" s="7668">
        <v>0.279542353268105</v>
      </c>
      <c r="AY12" s="7668">
        <v>0.27168919572718703</v>
      </c>
      <c r="AZ12" s="7665">
        <v>0.199548378120953</v>
      </c>
    </row>
    <row r="13" spans="1:52" ht="17" x14ac:dyDescent="0.2">
      <c r="A13" s="7732" t="s">
        <v>249</v>
      </c>
      <c r="B13" s="7667">
        <v>0.30997285694613602</v>
      </c>
      <c r="C13" s="7668">
        <v>0.23375912908296401</v>
      </c>
      <c r="D13" s="7668">
        <v>0.37436549721804202</v>
      </c>
      <c r="E13" s="7668">
        <v>0.44233012502014202</v>
      </c>
      <c r="F13" s="7668">
        <v>0.351748937234309</v>
      </c>
      <c r="G13" s="7668">
        <v>0.27561683483696597</v>
      </c>
      <c r="H13" s="7668">
        <v>0.27605159224300702</v>
      </c>
      <c r="I13" s="7668">
        <v>0.213921506484962</v>
      </c>
      <c r="J13" s="7668">
        <v>0.21806554400745301</v>
      </c>
      <c r="K13" s="7668">
        <v>0.28158492952935299</v>
      </c>
      <c r="L13" s="7668">
        <v>0.33501142847362603</v>
      </c>
      <c r="M13" s="7668">
        <v>0.46077998764157801</v>
      </c>
      <c r="N13" s="7668">
        <v>0.36194364438867799</v>
      </c>
      <c r="O13" s="7668">
        <v>0.16578559833246301</v>
      </c>
      <c r="P13" s="7668">
        <v>0.25585527655950502</v>
      </c>
      <c r="Q13" s="7668">
        <v>0.36304296895336902</v>
      </c>
      <c r="R13" s="7668">
        <v>0.36213091054580199</v>
      </c>
      <c r="S13" s="7668">
        <v>0.220147607631036</v>
      </c>
      <c r="T13" s="7668">
        <v>0.27571389127781798</v>
      </c>
      <c r="U13" s="7668">
        <v>0.228729856563472</v>
      </c>
      <c r="V13" s="7670"/>
      <c r="W13" s="7672"/>
      <c r="X13" s="7674"/>
      <c r="Y13" s="7676"/>
      <c r="Z13" s="7668">
        <v>0.48051221905866498</v>
      </c>
      <c r="AA13" s="7668">
        <v>0.28815775481057398</v>
      </c>
      <c r="AB13" s="7668">
        <v>0.18221492163219599</v>
      </c>
      <c r="AC13" s="7668">
        <v>0.23766413649465401</v>
      </c>
      <c r="AD13" s="7678"/>
      <c r="AE13" s="7668">
        <v>0.180379468123923</v>
      </c>
      <c r="AF13" s="7668">
        <v>0.30521350184830298</v>
      </c>
      <c r="AG13" s="7668">
        <v>0.253745796991932</v>
      </c>
      <c r="AH13" s="7668">
        <v>0.40301870713460503</v>
      </c>
      <c r="AI13" s="7668">
        <v>0.202700436793392</v>
      </c>
      <c r="AJ13" s="7668">
        <v>0.32218328939663599</v>
      </c>
      <c r="AK13" s="7668">
        <v>0.278601768679061</v>
      </c>
      <c r="AL13" s="7668">
        <v>0.32955304985427603</v>
      </c>
      <c r="AM13" s="7668">
        <v>0.30248894809135701</v>
      </c>
      <c r="AN13" s="7668">
        <v>0.36307965983478102</v>
      </c>
      <c r="AO13" s="7668">
        <v>0.23025282518405199</v>
      </c>
      <c r="AP13" s="7680"/>
      <c r="AQ13" s="7668">
        <v>0.32688465014052798</v>
      </c>
      <c r="AR13" s="7668">
        <v>0.11490205240391101</v>
      </c>
      <c r="AS13" s="7668">
        <v>0.25507232047303402</v>
      </c>
      <c r="AT13" s="7668">
        <v>0.32862353156330398</v>
      </c>
      <c r="AU13" s="7668">
        <v>0.24483789189584401</v>
      </c>
      <c r="AV13" s="7668">
        <v>0.30604563549459701</v>
      </c>
      <c r="AW13" s="7668">
        <v>0.31031447854355798</v>
      </c>
      <c r="AX13" s="7668">
        <v>0.36020860379174102</v>
      </c>
      <c r="AY13" s="7668">
        <v>0.41419086687540102</v>
      </c>
      <c r="AZ13" s="7665">
        <v>0.317121782414446</v>
      </c>
    </row>
    <row r="14" spans="1:52" ht="17" x14ac:dyDescent="0.2">
      <c r="A14" s="7732" t="s">
        <v>180</v>
      </c>
      <c r="B14" s="7667">
        <v>5.9060374077562101E-2</v>
      </c>
      <c r="C14" s="7668">
        <v>6.7411929292740105E-2</v>
      </c>
      <c r="D14" s="7668">
        <v>5.20041821583399E-2</v>
      </c>
      <c r="E14" s="7668">
        <v>4.3877798266442003E-2</v>
      </c>
      <c r="F14" s="7668">
        <v>9.23440860215054E-2</v>
      </c>
      <c r="G14" s="7668">
        <v>5.98512181217285E-2</v>
      </c>
      <c r="H14" s="7668">
        <v>3.5334951857082998E-2</v>
      </c>
      <c r="I14" s="7668">
        <v>5.0406156833349897E-2</v>
      </c>
      <c r="J14" s="7668">
        <v>0.105024527215285</v>
      </c>
      <c r="K14" s="7668">
        <v>5.9722819807542099E-2</v>
      </c>
      <c r="L14" s="7668">
        <v>3.9092018532435699E-2</v>
      </c>
      <c r="M14" s="7668">
        <v>2.1590890881227402E-2</v>
      </c>
      <c r="N14" s="7668">
        <v>3.0428523598740601E-2</v>
      </c>
      <c r="O14" s="7668">
        <v>0.14047398879367901</v>
      </c>
      <c r="P14" s="7668">
        <v>7.1345038568865607E-2</v>
      </c>
      <c r="Q14" s="7668">
        <v>5.5078918140325901E-2</v>
      </c>
      <c r="R14" s="7668">
        <v>6.6702142550716104E-2</v>
      </c>
      <c r="S14" s="7668">
        <v>3.8260091182072402E-2</v>
      </c>
      <c r="T14" s="7668">
        <v>6.6311622207559595E-2</v>
      </c>
      <c r="U14" s="7668">
        <v>5.1479867980916701E-2</v>
      </c>
      <c r="V14" s="7670"/>
      <c r="W14" s="7672"/>
      <c r="X14" s="7674"/>
      <c r="Y14" s="7676"/>
      <c r="Z14" s="7668">
        <v>3.1035750697074899E-2</v>
      </c>
      <c r="AA14" s="7668">
        <v>7.8125642908894996E-2</v>
      </c>
      <c r="AB14" s="7668">
        <v>5.0251946392958199E-2</v>
      </c>
      <c r="AC14" s="7668">
        <v>4.2260876305799298E-2</v>
      </c>
      <c r="AD14" s="7678"/>
      <c r="AE14" s="7668">
        <v>0.15771119657438601</v>
      </c>
      <c r="AF14" s="7668">
        <v>9.3043066111584902E-2</v>
      </c>
      <c r="AG14" s="7668">
        <v>2.1729591399351701E-2</v>
      </c>
      <c r="AH14" s="7668">
        <v>1.37524343311018E-2</v>
      </c>
      <c r="AI14" s="7668">
        <v>4.4815025787815703E-2</v>
      </c>
      <c r="AJ14" s="7668">
        <v>5.5937455750910997E-2</v>
      </c>
      <c r="AK14" s="7668">
        <v>0.27184016097236502</v>
      </c>
      <c r="AL14" s="7668">
        <v>7.8566200849118195E-2</v>
      </c>
      <c r="AM14" s="7668">
        <v>5.7313547386418702E-2</v>
      </c>
      <c r="AN14" s="7668">
        <v>5.7252506766830698E-2</v>
      </c>
      <c r="AO14" s="7668">
        <v>1.54156245142326E-2</v>
      </c>
      <c r="AP14" s="7680"/>
      <c r="AQ14" s="7668">
        <v>5.7291450537529903E-2</v>
      </c>
      <c r="AR14" s="7668">
        <v>5.0187965932502202E-2</v>
      </c>
      <c r="AS14" s="7668">
        <v>9.0761793288710202E-2</v>
      </c>
      <c r="AT14" s="7668">
        <v>3.7444485249840502E-2</v>
      </c>
      <c r="AU14" s="7668">
        <v>0.12105188625545001</v>
      </c>
      <c r="AV14" s="7668">
        <v>5.4875293573362002E-2</v>
      </c>
      <c r="AW14" s="7668">
        <v>4.6373095719610298E-2</v>
      </c>
      <c r="AX14" s="7668">
        <v>3.0339730322725099E-2</v>
      </c>
      <c r="AY14" s="7668">
        <v>5.3973870610073398E-3</v>
      </c>
      <c r="AZ14" s="7665">
        <v>4.2234262954226498E-2</v>
      </c>
    </row>
    <row r="15" spans="1:52" ht="17" x14ac:dyDescent="0.2">
      <c r="A15" s="7733" t="s">
        <v>68</v>
      </c>
      <c r="B15" s="7731">
        <v>1516</v>
      </c>
      <c r="C15" s="7681">
        <v>660</v>
      </c>
      <c r="D15" s="7682">
        <v>856</v>
      </c>
      <c r="E15" s="7683">
        <v>254</v>
      </c>
      <c r="F15" s="7684">
        <v>374</v>
      </c>
      <c r="G15" s="7685">
        <v>238</v>
      </c>
      <c r="H15" s="7686">
        <v>297</v>
      </c>
      <c r="I15" s="7687">
        <v>353</v>
      </c>
      <c r="J15" s="7688">
        <v>241</v>
      </c>
      <c r="K15" s="7689">
        <v>572</v>
      </c>
      <c r="L15" s="7690">
        <v>426</v>
      </c>
      <c r="M15" s="7691">
        <v>277</v>
      </c>
      <c r="N15" s="7692">
        <v>1042</v>
      </c>
      <c r="O15" s="7693">
        <v>233</v>
      </c>
      <c r="P15" s="7694">
        <v>148</v>
      </c>
      <c r="Q15" s="7695">
        <v>92</v>
      </c>
      <c r="R15" s="7696">
        <v>867</v>
      </c>
      <c r="S15" s="7697">
        <v>261</v>
      </c>
      <c r="T15" s="7698">
        <v>257</v>
      </c>
      <c r="U15" s="7699">
        <v>90</v>
      </c>
      <c r="V15" s="7700">
        <v>18</v>
      </c>
      <c r="W15" s="7701">
        <v>9</v>
      </c>
      <c r="X15" s="7702">
        <v>6</v>
      </c>
      <c r="Y15" s="7703">
        <v>8</v>
      </c>
      <c r="Z15" s="7704">
        <v>472</v>
      </c>
      <c r="AA15" s="7705">
        <v>511</v>
      </c>
      <c r="AB15" s="7706">
        <v>420</v>
      </c>
      <c r="AC15" s="7707">
        <v>52</v>
      </c>
      <c r="AD15" s="7708">
        <v>19</v>
      </c>
      <c r="AE15" s="7709">
        <v>42</v>
      </c>
      <c r="AF15" s="7710">
        <v>112</v>
      </c>
      <c r="AG15" s="7711">
        <v>169</v>
      </c>
      <c r="AH15" s="7712">
        <v>79</v>
      </c>
      <c r="AI15" s="7713">
        <v>80</v>
      </c>
      <c r="AJ15" s="7714">
        <v>1067</v>
      </c>
      <c r="AK15" s="7715">
        <v>43</v>
      </c>
      <c r="AL15" s="7716">
        <v>504</v>
      </c>
      <c r="AM15" s="7717">
        <v>610</v>
      </c>
      <c r="AN15" s="7718">
        <v>191</v>
      </c>
      <c r="AO15" s="7719">
        <v>201</v>
      </c>
      <c r="AP15" s="7720">
        <v>10</v>
      </c>
      <c r="AQ15" s="7721">
        <v>1197</v>
      </c>
      <c r="AR15" s="7722">
        <v>61</v>
      </c>
      <c r="AS15" s="7723">
        <v>142</v>
      </c>
      <c r="AT15" s="7724">
        <v>112</v>
      </c>
      <c r="AU15" s="7725">
        <v>294</v>
      </c>
      <c r="AV15" s="7726">
        <v>407</v>
      </c>
      <c r="AW15" s="7727">
        <v>337</v>
      </c>
      <c r="AX15" s="7728">
        <v>202</v>
      </c>
      <c r="AY15" s="7729">
        <v>118</v>
      </c>
      <c r="AZ15" s="7730">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82</v>
      </c>
    </row>
    <row r="8" spans="1:52" ht="17" x14ac:dyDescent="0.2">
      <c r="A8" s="88" t="s">
        <v>83</v>
      </c>
    </row>
    <row r="9" spans="1:52" ht="51" x14ac:dyDescent="0.2">
      <c r="A9" s="99" t="s">
        <v>63</v>
      </c>
    </row>
    <row r="10" spans="1:52" ht="17" x14ac:dyDescent="0.2">
      <c r="A10" s="684" t="s">
        <v>64</v>
      </c>
      <c r="B10" s="618">
        <v>0.221463152603742</v>
      </c>
      <c r="C10" s="573">
        <v>0.23744877159782499</v>
      </c>
      <c r="D10" s="574">
        <v>0.20801987569460201</v>
      </c>
      <c r="E10" s="575">
        <v>0.136772750085488</v>
      </c>
      <c r="F10" s="576">
        <v>0.18261397385161901</v>
      </c>
      <c r="G10" s="577">
        <v>0.21423517602509901</v>
      </c>
      <c r="H10" s="578">
        <v>0.27648048847581203</v>
      </c>
      <c r="I10" s="579">
        <v>0.29095079056200501</v>
      </c>
      <c r="J10" s="580">
        <v>0.166765834824005</v>
      </c>
      <c r="K10" s="581">
        <v>0.19146169774046201</v>
      </c>
      <c r="L10" s="582">
        <v>0.24267965956993401</v>
      </c>
      <c r="M10" s="583">
        <v>0.32871797145937198</v>
      </c>
      <c r="N10" s="584">
        <v>0.263157050676736</v>
      </c>
      <c r="O10" s="585">
        <v>0.143926722043069</v>
      </c>
      <c r="P10" s="586">
        <v>0.173262923303244</v>
      </c>
      <c r="Q10" s="587">
        <v>0.145834472950057</v>
      </c>
      <c r="R10" s="588">
        <v>0.26742972956512501</v>
      </c>
      <c r="S10" s="589">
        <v>9.7711622997444597E-2</v>
      </c>
      <c r="T10" s="590">
        <v>0.22976150655187599</v>
      </c>
      <c r="U10" s="591">
        <v>0.15728895270281601</v>
      </c>
      <c r="V10" s="621"/>
      <c r="W10" s="623"/>
      <c r="X10" s="625"/>
      <c r="Y10" s="627"/>
      <c r="Z10" s="592">
        <v>0.26197125020087297</v>
      </c>
      <c r="AA10" s="593">
        <v>0.246128878327007</v>
      </c>
      <c r="AB10" s="594">
        <v>0.19272551045134001</v>
      </c>
      <c r="AC10" s="595">
        <v>7.0646264817417606E-2</v>
      </c>
      <c r="AD10" s="629"/>
      <c r="AE10" s="596">
        <v>5.8771734007986701E-2</v>
      </c>
      <c r="AF10" s="597">
        <v>0.18664268025286401</v>
      </c>
      <c r="AG10" s="598">
        <v>0.249311484570714</v>
      </c>
      <c r="AH10" s="599">
        <v>0.28395157832059098</v>
      </c>
      <c r="AI10" s="600">
        <v>0.31751894693905702</v>
      </c>
      <c r="AJ10" s="601">
        <v>0.21652439881718699</v>
      </c>
      <c r="AK10" s="602">
        <v>0.15080024327963701</v>
      </c>
      <c r="AL10" s="603">
        <v>0.23132672927218501</v>
      </c>
      <c r="AM10" s="604">
        <v>0.22094814096371401</v>
      </c>
      <c r="AN10" s="605">
        <v>0.27779519698996002</v>
      </c>
      <c r="AO10" s="606">
        <v>0.142542344739372</v>
      </c>
      <c r="AP10" s="631"/>
      <c r="AQ10" s="607">
        <v>0.24056293333800199</v>
      </c>
      <c r="AR10" s="608">
        <v>0.14000240709668699</v>
      </c>
      <c r="AS10" s="609">
        <v>0.11581628089667199</v>
      </c>
      <c r="AT10" s="610">
        <v>0.18214339346594899</v>
      </c>
      <c r="AU10" s="611">
        <v>0.19298324562339</v>
      </c>
      <c r="AV10" s="612">
        <v>0.157618678963279</v>
      </c>
      <c r="AW10" s="613">
        <v>0.25781904701489899</v>
      </c>
      <c r="AX10" s="614">
        <v>0.27380569715018099</v>
      </c>
      <c r="AY10" s="615">
        <v>0.32712604230379699</v>
      </c>
      <c r="AZ10" s="616">
        <v>0.227275148973031</v>
      </c>
    </row>
    <row r="11" spans="1:52" ht="17" x14ac:dyDescent="0.2">
      <c r="A11" s="684" t="s">
        <v>65</v>
      </c>
      <c r="B11" s="619">
        <v>0.32386391317826202</v>
      </c>
      <c r="C11" s="620">
        <v>0.38644861413804599</v>
      </c>
      <c r="D11" s="620">
        <v>0.271232640933536</v>
      </c>
      <c r="E11" s="620">
        <v>0.33005831701584698</v>
      </c>
      <c r="F11" s="620">
        <v>0.295087480000775</v>
      </c>
      <c r="G11" s="620">
        <v>0.31714891498068898</v>
      </c>
      <c r="H11" s="620">
        <v>0.35623463364485403</v>
      </c>
      <c r="I11" s="620">
        <v>0.33096962280827202</v>
      </c>
      <c r="J11" s="620">
        <v>0.233433293396103</v>
      </c>
      <c r="K11" s="620">
        <v>0.29265836281665603</v>
      </c>
      <c r="L11" s="620">
        <v>0.37831425201104601</v>
      </c>
      <c r="M11" s="620">
        <v>0.43503991316076701</v>
      </c>
      <c r="N11" s="620">
        <v>0.35134529464977698</v>
      </c>
      <c r="O11" s="620">
        <v>0.26060122499315302</v>
      </c>
      <c r="P11" s="620">
        <v>0.28195331629286802</v>
      </c>
      <c r="Q11" s="620">
        <v>0.333755930029142</v>
      </c>
      <c r="R11" s="620">
        <v>0.32990607299869401</v>
      </c>
      <c r="S11" s="620">
        <v>0.28633732622717001</v>
      </c>
      <c r="T11" s="620">
        <v>0.350156445896246</v>
      </c>
      <c r="U11" s="620">
        <v>0.31786501572265702</v>
      </c>
      <c r="V11" s="622"/>
      <c r="W11" s="624"/>
      <c r="X11" s="626"/>
      <c r="Y11" s="628"/>
      <c r="Z11" s="620">
        <v>0.37005068270702202</v>
      </c>
      <c r="AA11" s="620">
        <v>0.31233139269657401</v>
      </c>
      <c r="AB11" s="620">
        <v>0.31425739199393399</v>
      </c>
      <c r="AC11" s="620">
        <v>0.33794625645377502</v>
      </c>
      <c r="AD11" s="630"/>
      <c r="AE11" s="620">
        <v>0.15107357524948101</v>
      </c>
      <c r="AF11" s="620">
        <v>0.38599358226104002</v>
      </c>
      <c r="AG11" s="620">
        <v>0.364009233123672</v>
      </c>
      <c r="AH11" s="620">
        <v>0.326831313487219</v>
      </c>
      <c r="AI11" s="620">
        <v>0.29118053135862598</v>
      </c>
      <c r="AJ11" s="620">
        <v>0.32642132373725602</v>
      </c>
      <c r="AK11" s="620">
        <v>0.193085462621788</v>
      </c>
      <c r="AL11" s="620">
        <v>0.279191356399418</v>
      </c>
      <c r="AM11" s="620">
        <v>0.36366358002389398</v>
      </c>
      <c r="AN11" s="620">
        <v>0.33845724792089299</v>
      </c>
      <c r="AO11" s="620">
        <v>0.30143479125370798</v>
      </c>
      <c r="AP11" s="632"/>
      <c r="AQ11" s="620">
        <v>0.33319716802086302</v>
      </c>
      <c r="AR11" s="620">
        <v>0.26677852586567002</v>
      </c>
      <c r="AS11" s="620">
        <v>0.27730441034843101</v>
      </c>
      <c r="AT11" s="620">
        <v>0.313570800914107</v>
      </c>
      <c r="AU11" s="620">
        <v>0.22316781561863699</v>
      </c>
      <c r="AV11" s="620">
        <v>0.33902215858092699</v>
      </c>
      <c r="AW11" s="620">
        <v>0.33510791187851702</v>
      </c>
      <c r="AX11" s="620">
        <v>0.434172324691107</v>
      </c>
      <c r="AY11" s="620">
        <v>0.38991594102289401</v>
      </c>
      <c r="AZ11" s="617">
        <v>0.28722790131519998</v>
      </c>
    </row>
    <row r="12" spans="1:52" ht="17" x14ac:dyDescent="0.2">
      <c r="A12" s="684" t="s">
        <v>66</v>
      </c>
      <c r="B12" s="619">
        <v>0.23686202522033001</v>
      </c>
      <c r="C12" s="620">
        <v>0.25080190782528999</v>
      </c>
      <c r="D12" s="620">
        <v>0.22513913216196699</v>
      </c>
      <c r="E12" s="620">
        <v>0.29276805514982301</v>
      </c>
      <c r="F12" s="620">
        <v>0.232598500995677</v>
      </c>
      <c r="G12" s="620">
        <v>0.24547350523245501</v>
      </c>
      <c r="H12" s="620">
        <v>0.17983667001128101</v>
      </c>
      <c r="I12" s="620">
        <v>0.24385658206469499</v>
      </c>
      <c r="J12" s="620">
        <v>0.29458342084788203</v>
      </c>
      <c r="K12" s="620">
        <v>0.26136855394637798</v>
      </c>
      <c r="L12" s="620">
        <v>0.21955240900023601</v>
      </c>
      <c r="M12" s="620">
        <v>0.13026081203002801</v>
      </c>
      <c r="N12" s="620">
        <v>0.20717782384001299</v>
      </c>
      <c r="O12" s="620">
        <v>0.33095141979207698</v>
      </c>
      <c r="P12" s="620">
        <v>0.221466587817859</v>
      </c>
      <c r="Q12" s="620">
        <v>0.24792375240123901</v>
      </c>
      <c r="R12" s="620">
        <v>0.209587253537488</v>
      </c>
      <c r="S12" s="620">
        <v>0.26934666453151002</v>
      </c>
      <c r="T12" s="620">
        <v>0.25493590764895702</v>
      </c>
      <c r="U12" s="620">
        <v>0.34131366339589397</v>
      </c>
      <c r="V12" s="622"/>
      <c r="W12" s="624"/>
      <c r="X12" s="626"/>
      <c r="Y12" s="628"/>
      <c r="Z12" s="620">
        <v>0.21964679337993101</v>
      </c>
      <c r="AA12" s="620">
        <v>0.22653769761682199</v>
      </c>
      <c r="AB12" s="620">
        <v>0.27208033195713499</v>
      </c>
      <c r="AC12" s="620">
        <v>0.18716609175120399</v>
      </c>
      <c r="AD12" s="630"/>
      <c r="AE12" s="620">
        <v>0.23419194549858999</v>
      </c>
      <c r="AF12" s="620">
        <v>0.24265004096916101</v>
      </c>
      <c r="AG12" s="620">
        <v>0.208220274136141</v>
      </c>
      <c r="AH12" s="620">
        <v>0.26865182441678498</v>
      </c>
      <c r="AI12" s="620">
        <v>0.30595634920163001</v>
      </c>
      <c r="AJ12" s="620">
        <v>0.22492874707628699</v>
      </c>
      <c r="AK12" s="620">
        <v>0.326863230933432</v>
      </c>
      <c r="AL12" s="620">
        <v>0.25363822617069198</v>
      </c>
      <c r="AM12" s="620">
        <v>0.210969800141146</v>
      </c>
      <c r="AN12" s="620">
        <v>0.22471583577024601</v>
      </c>
      <c r="AO12" s="620">
        <v>0.28785300948464798</v>
      </c>
      <c r="AP12" s="632"/>
      <c r="AQ12" s="620">
        <v>0.22674182991915001</v>
      </c>
      <c r="AR12" s="620">
        <v>0.23825584605908701</v>
      </c>
      <c r="AS12" s="620">
        <v>0.30164456373195803</v>
      </c>
      <c r="AT12" s="620">
        <v>0.26566344865731201</v>
      </c>
      <c r="AU12" s="620">
        <v>0.245758391520667</v>
      </c>
      <c r="AV12" s="620">
        <v>0.26068648016096502</v>
      </c>
      <c r="AW12" s="620">
        <v>0.21693706731369</v>
      </c>
      <c r="AX12" s="620">
        <v>0.190307150885721</v>
      </c>
      <c r="AY12" s="620">
        <v>0.16593414300057399</v>
      </c>
      <c r="AZ12" s="617">
        <v>0.306253576637669</v>
      </c>
    </row>
    <row r="13" spans="1:52" ht="17" x14ac:dyDescent="0.2">
      <c r="A13" s="684" t="s">
        <v>67</v>
      </c>
      <c r="B13" s="619">
        <v>0.217810908997666</v>
      </c>
      <c r="C13" s="620">
        <v>0.12530070643883801</v>
      </c>
      <c r="D13" s="620">
        <v>0.29560835120989498</v>
      </c>
      <c r="E13" s="620">
        <v>0.240400877748842</v>
      </c>
      <c r="F13" s="620">
        <v>0.28970004515192999</v>
      </c>
      <c r="G13" s="620">
        <v>0.22314240376175701</v>
      </c>
      <c r="H13" s="620">
        <v>0.187448207868053</v>
      </c>
      <c r="I13" s="620">
        <v>0.134223004565028</v>
      </c>
      <c r="J13" s="620">
        <v>0.30521745093201003</v>
      </c>
      <c r="K13" s="620">
        <v>0.25451138549650298</v>
      </c>
      <c r="L13" s="620">
        <v>0.15945367941878499</v>
      </c>
      <c r="M13" s="620">
        <v>0.10598130334983299</v>
      </c>
      <c r="N13" s="620">
        <v>0.178319830833473</v>
      </c>
      <c r="O13" s="620">
        <v>0.26452063317169999</v>
      </c>
      <c r="P13" s="620">
        <v>0.32331717258602899</v>
      </c>
      <c r="Q13" s="620">
        <v>0.27248584461956099</v>
      </c>
      <c r="R13" s="620">
        <v>0.19307694389869201</v>
      </c>
      <c r="S13" s="620">
        <v>0.34660438624387602</v>
      </c>
      <c r="T13" s="620">
        <v>0.16514613990292101</v>
      </c>
      <c r="U13" s="620">
        <v>0.183532368178633</v>
      </c>
      <c r="V13" s="622"/>
      <c r="W13" s="624"/>
      <c r="X13" s="626"/>
      <c r="Y13" s="628"/>
      <c r="Z13" s="620">
        <v>0.148331273712174</v>
      </c>
      <c r="AA13" s="620">
        <v>0.215002031359597</v>
      </c>
      <c r="AB13" s="620">
        <v>0.22093676559759101</v>
      </c>
      <c r="AC13" s="620">
        <v>0.40424138697760398</v>
      </c>
      <c r="AD13" s="630"/>
      <c r="AE13" s="620">
        <v>0.55596274524394196</v>
      </c>
      <c r="AF13" s="620">
        <v>0.18471369651693501</v>
      </c>
      <c r="AG13" s="620">
        <v>0.17845900816947299</v>
      </c>
      <c r="AH13" s="620">
        <v>0.120565283775405</v>
      </c>
      <c r="AI13" s="620">
        <v>8.5344172500686794E-2</v>
      </c>
      <c r="AJ13" s="620">
        <v>0.23212553036927</v>
      </c>
      <c r="AK13" s="620">
        <v>0.32925106316514402</v>
      </c>
      <c r="AL13" s="620">
        <v>0.23584368815770501</v>
      </c>
      <c r="AM13" s="620">
        <v>0.20441847887124601</v>
      </c>
      <c r="AN13" s="620">
        <v>0.159031719318902</v>
      </c>
      <c r="AO13" s="620">
        <v>0.26816985452227299</v>
      </c>
      <c r="AP13" s="632"/>
      <c r="AQ13" s="620">
        <v>0.199498068721985</v>
      </c>
      <c r="AR13" s="620">
        <v>0.35496322097855598</v>
      </c>
      <c r="AS13" s="620">
        <v>0.30523474502294001</v>
      </c>
      <c r="AT13" s="620">
        <v>0.23862235696263101</v>
      </c>
      <c r="AU13" s="620">
        <v>0.33809054723730603</v>
      </c>
      <c r="AV13" s="620">
        <v>0.242672682294828</v>
      </c>
      <c r="AW13" s="620">
        <v>0.19013597379289501</v>
      </c>
      <c r="AX13" s="620">
        <v>0.101714827272991</v>
      </c>
      <c r="AY13" s="620">
        <v>0.11702387367273499</v>
      </c>
      <c r="AZ13" s="617">
        <v>0.17924337307409999</v>
      </c>
    </row>
    <row r="14" spans="1:52" ht="17" x14ac:dyDescent="0.2">
      <c r="A14" s="685" t="s">
        <v>68</v>
      </c>
      <c r="B14" s="683">
        <v>1521</v>
      </c>
      <c r="C14" s="633">
        <v>660</v>
      </c>
      <c r="D14" s="634">
        <v>861</v>
      </c>
      <c r="E14" s="635">
        <v>254</v>
      </c>
      <c r="F14" s="636">
        <v>376</v>
      </c>
      <c r="G14" s="637">
        <v>241</v>
      </c>
      <c r="H14" s="638">
        <v>297</v>
      </c>
      <c r="I14" s="639">
        <v>353</v>
      </c>
      <c r="J14" s="640">
        <v>243</v>
      </c>
      <c r="K14" s="641">
        <v>575</v>
      </c>
      <c r="L14" s="642">
        <v>427</v>
      </c>
      <c r="M14" s="643">
        <v>276</v>
      </c>
      <c r="N14" s="644">
        <v>1043</v>
      </c>
      <c r="O14" s="645">
        <v>236</v>
      </c>
      <c r="P14" s="646">
        <v>148</v>
      </c>
      <c r="Q14" s="647">
        <v>93</v>
      </c>
      <c r="R14" s="648">
        <v>871</v>
      </c>
      <c r="S14" s="649">
        <v>262</v>
      </c>
      <c r="T14" s="650">
        <v>257</v>
      </c>
      <c r="U14" s="651">
        <v>90</v>
      </c>
      <c r="V14" s="652">
        <v>18</v>
      </c>
      <c r="W14" s="653">
        <v>9</v>
      </c>
      <c r="X14" s="654">
        <v>6</v>
      </c>
      <c r="Y14" s="655">
        <v>8</v>
      </c>
      <c r="Z14" s="656">
        <v>472</v>
      </c>
      <c r="AA14" s="657">
        <v>512</v>
      </c>
      <c r="AB14" s="658">
        <v>422</v>
      </c>
      <c r="AC14" s="659">
        <v>52</v>
      </c>
      <c r="AD14" s="660">
        <v>20</v>
      </c>
      <c r="AE14" s="661">
        <v>43</v>
      </c>
      <c r="AF14" s="662">
        <v>114</v>
      </c>
      <c r="AG14" s="663">
        <v>169</v>
      </c>
      <c r="AH14" s="664">
        <v>79</v>
      </c>
      <c r="AI14" s="665">
        <v>80</v>
      </c>
      <c r="AJ14" s="666">
        <v>1069</v>
      </c>
      <c r="AK14" s="667">
        <v>44</v>
      </c>
      <c r="AL14" s="668">
        <v>505</v>
      </c>
      <c r="AM14" s="669">
        <v>612</v>
      </c>
      <c r="AN14" s="670">
        <v>191</v>
      </c>
      <c r="AO14" s="671">
        <v>203</v>
      </c>
      <c r="AP14" s="672">
        <v>10</v>
      </c>
      <c r="AQ14" s="673">
        <v>1201</v>
      </c>
      <c r="AR14" s="674">
        <v>61</v>
      </c>
      <c r="AS14" s="675">
        <v>143</v>
      </c>
      <c r="AT14" s="676">
        <v>112</v>
      </c>
      <c r="AU14" s="677">
        <v>294</v>
      </c>
      <c r="AV14" s="678">
        <v>410</v>
      </c>
      <c r="AW14" s="679">
        <v>338</v>
      </c>
      <c r="AX14" s="680">
        <v>202</v>
      </c>
      <c r="AY14" s="681">
        <v>118</v>
      </c>
      <c r="AZ14" s="682">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336</v>
      </c>
    </row>
    <row r="8" spans="1:52" ht="17" x14ac:dyDescent="0.2">
      <c r="A8" s="99" t="s">
        <v>335</v>
      </c>
    </row>
    <row r="9" spans="1:52" ht="17" x14ac:dyDescent="0.2">
      <c r="A9" s="7845" t="s">
        <v>245</v>
      </c>
      <c r="B9" s="7779">
        <v>6.9267161801130295E-2</v>
      </c>
      <c r="C9" s="7734">
        <v>8.0634481154461604E-2</v>
      </c>
      <c r="D9" s="7735">
        <v>5.96899541457169E-2</v>
      </c>
      <c r="E9" s="7736">
        <v>2.8237522597693E-2</v>
      </c>
      <c r="F9" s="7737">
        <v>4.4218786315061903E-2</v>
      </c>
      <c r="G9" s="7738">
        <v>0.10306361680989599</v>
      </c>
      <c r="H9" s="7739">
        <v>8.4463096939112803E-2</v>
      </c>
      <c r="I9" s="7740">
        <v>9.1602291993419099E-2</v>
      </c>
      <c r="J9" s="7741">
        <v>0.14401105405394399</v>
      </c>
      <c r="K9" s="7742">
        <v>6.41079969836644E-2</v>
      </c>
      <c r="L9" s="7743">
        <v>3.3531538657834099E-2</v>
      </c>
      <c r="M9" s="7744">
        <v>2.5503218778861199E-2</v>
      </c>
      <c r="N9" s="7745">
        <v>5.6602109572545099E-2</v>
      </c>
      <c r="O9" s="7746">
        <v>9.8889636565543795E-2</v>
      </c>
      <c r="P9" s="7747">
        <v>8.1238817728670504E-2</v>
      </c>
      <c r="Q9" s="7748">
        <v>7.7029509905816695E-2</v>
      </c>
      <c r="R9" s="7749">
        <v>5.8268017838660202E-2</v>
      </c>
      <c r="S9" s="7750">
        <v>7.4032737254724798E-2</v>
      </c>
      <c r="T9" s="7751">
        <v>5.6379848062450701E-2</v>
      </c>
      <c r="U9" s="7752">
        <v>0.13020677271709599</v>
      </c>
      <c r="V9" s="7782"/>
      <c r="W9" s="7784"/>
      <c r="X9" s="7786"/>
      <c r="Y9" s="7788"/>
      <c r="Z9" s="7753">
        <v>3.50722454604592E-2</v>
      </c>
      <c r="AA9" s="7754">
        <v>3.8741146487063199E-2</v>
      </c>
      <c r="AB9" s="7755">
        <v>9.9239808265078194E-2</v>
      </c>
      <c r="AC9" s="7756">
        <v>0.21178784089495101</v>
      </c>
      <c r="AD9" s="7790"/>
      <c r="AE9" s="7757">
        <v>9.4288266600681903E-2</v>
      </c>
      <c r="AF9" s="7758">
        <v>9.1473546130301703E-2</v>
      </c>
      <c r="AG9" s="7759">
        <v>9.7266576282810394E-2</v>
      </c>
      <c r="AH9" s="7760">
        <v>0.12963342319531701</v>
      </c>
      <c r="AI9" s="7761">
        <v>0.135699684029392</v>
      </c>
      <c r="AJ9" s="7762">
        <v>6.0170407036564198E-2</v>
      </c>
      <c r="AK9" s="7763">
        <v>4.16233616259599E-2</v>
      </c>
      <c r="AL9" s="7764">
        <v>6.9493656157962894E-2</v>
      </c>
      <c r="AM9" s="7765">
        <v>6.8629301094427095E-2</v>
      </c>
      <c r="AN9" s="7766">
        <v>2.6871623250169001E-2</v>
      </c>
      <c r="AO9" s="7767">
        <v>0.11503640893422799</v>
      </c>
      <c r="AP9" s="7792"/>
      <c r="AQ9" s="7768">
        <v>5.4582284830864997E-2</v>
      </c>
      <c r="AR9" s="7769">
        <v>0.35058513688592502</v>
      </c>
      <c r="AS9" s="7770">
        <v>3.6968804077079899E-2</v>
      </c>
      <c r="AT9" s="7771">
        <v>0.116243835205012</v>
      </c>
      <c r="AU9" s="7772">
        <v>0.126732871080219</v>
      </c>
      <c r="AV9" s="7773">
        <v>6.22201889235416E-2</v>
      </c>
      <c r="AW9" s="7774">
        <v>5.7102551933205903E-2</v>
      </c>
      <c r="AX9" s="7775">
        <v>3.7244204750724902E-2</v>
      </c>
      <c r="AY9" s="7776">
        <v>5.0495751777009802E-2</v>
      </c>
      <c r="AZ9" s="7777">
        <v>4.6800214290615601E-2</v>
      </c>
    </row>
    <row r="10" spans="1:52" ht="17" x14ac:dyDescent="0.2">
      <c r="A10" s="7845" t="s">
        <v>246</v>
      </c>
      <c r="B10" s="7780">
        <v>0.119458034876622</v>
      </c>
      <c r="C10" s="7781">
        <v>0.128998027635611</v>
      </c>
      <c r="D10" s="7781">
        <v>0.11142038863444</v>
      </c>
      <c r="E10" s="7781">
        <v>6.14777796217129E-2</v>
      </c>
      <c r="F10" s="7781">
        <v>0.130304866628842</v>
      </c>
      <c r="G10" s="7781">
        <v>0.11767717367474</v>
      </c>
      <c r="H10" s="7781">
        <v>0.12476701034318199</v>
      </c>
      <c r="I10" s="7781">
        <v>0.147350444083793</v>
      </c>
      <c r="J10" s="7781">
        <v>0.13467314469664399</v>
      </c>
      <c r="K10" s="7781">
        <v>0.13379803234875701</v>
      </c>
      <c r="L10" s="7781">
        <v>0.11825872785132201</v>
      </c>
      <c r="M10" s="7781">
        <v>7.09647816229243E-2</v>
      </c>
      <c r="N10" s="7781">
        <v>0.113718764527834</v>
      </c>
      <c r="O10" s="7781">
        <v>0.14430844926915001</v>
      </c>
      <c r="P10" s="7781">
        <v>0.114286187609368</v>
      </c>
      <c r="Q10" s="7781">
        <v>0.103333472768791</v>
      </c>
      <c r="R10" s="7781">
        <v>9.2454591991452506E-2</v>
      </c>
      <c r="S10" s="7781">
        <v>0.169471963971699</v>
      </c>
      <c r="T10" s="7781">
        <v>0.12491051100363799</v>
      </c>
      <c r="U10" s="7781">
        <v>0.187487816750562</v>
      </c>
      <c r="V10" s="7783"/>
      <c r="W10" s="7785"/>
      <c r="X10" s="7787"/>
      <c r="Y10" s="7789"/>
      <c r="Z10" s="7781">
        <v>6.07557426933815E-2</v>
      </c>
      <c r="AA10" s="7781">
        <v>0.12710741916808499</v>
      </c>
      <c r="AB10" s="7781">
        <v>0.15347403201786999</v>
      </c>
      <c r="AC10" s="7781">
        <v>0.21167768559637901</v>
      </c>
      <c r="AD10" s="7791"/>
      <c r="AE10" s="7781">
        <v>0.16549725506314</v>
      </c>
      <c r="AF10" s="7781">
        <v>4.9607866851491801E-2</v>
      </c>
      <c r="AG10" s="7781">
        <v>0.13626223595266601</v>
      </c>
      <c r="AH10" s="7781">
        <v>8.3918528776320098E-2</v>
      </c>
      <c r="AI10" s="7781">
        <v>0.204832673525183</v>
      </c>
      <c r="AJ10" s="7781">
        <v>0.120490789887922</v>
      </c>
      <c r="AK10" s="7781">
        <v>4.1827857651519501E-2</v>
      </c>
      <c r="AL10" s="7781">
        <v>0.118227180682672</v>
      </c>
      <c r="AM10" s="7781">
        <v>0.112970009907361</v>
      </c>
      <c r="AN10" s="7781">
        <v>9.0621673908081998E-2</v>
      </c>
      <c r="AO10" s="7781">
        <v>0.163917768862993</v>
      </c>
      <c r="AP10" s="7793"/>
      <c r="AQ10" s="7781">
        <v>0.117892491129631</v>
      </c>
      <c r="AR10" s="7781">
        <v>0.16790773739991099</v>
      </c>
      <c r="AS10" s="7781">
        <v>0.13121143841188501</v>
      </c>
      <c r="AT10" s="7781">
        <v>8.11738275180688E-2</v>
      </c>
      <c r="AU10" s="7781">
        <v>0.12920528496581801</v>
      </c>
      <c r="AV10" s="7781">
        <v>0.117420583501197</v>
      </c>
      <c r="AW10" s="7781">
        <v>0.13880698848181999</v>
      </c>
      <c r="AX10" s="7781">
        <v>0.10602508107883001</v>
      </c>
      <c r="AY10" s="7781">
        <v>5.5159875398478997E-2</v>
      </c>
      <c r="AZ10" s="7778">
        <v>0.12664739058367799</v>
      </c>
    </row>
    <row r="11" spans="1:52" ht="17" x14ac:dyDescent="0.2">
      <c r="A11" s="7845" t="s">
        <v>247</v>
      </c>
      <c r="B11" s="7780">
        <v>0.189568103686206</v>
      </c>
      <c r="C11" s="7781">
        <v>0.22747180806033099</v>
      </c>
      <c r="D11" s="7781">
        <v>0.15763342881547401</v>
      </c>
      <c r="E11" s="7781">
        <v>0.132819183497486</v>
      </c>
      <c r="F11" s="7781">
        <v>0.151627253241858</v>
      </c>
      <c r="G11" s="7781">
        <v>0.20389099678647099</v>
      </c>
      <c r="H11" s="7781">
        <v>0.20397167503505301</v>
      </c>
      <c r="I11" s="7781">
        <v>0.25593885208885597</v>
      </c>
      <c r="J11" s="7781">
        <v>0.20341900044340999</v>
      </c>
      <c r="K11" s="7781">
        <v>0.215603195008229</v>
      </c>
      <c r="L11" s="7781">
        <v>0.152625722481016</v>
      </c>
      <c r="M11" s="7781">
        <v>0.17366280267289</v>
      </c>
      <c r="N11" s="7781">
        <v>0.16595443774747301</v>
      </c>
      <c r="O11" s="7781">
        <v>0.25312889959663598</v>
      </c>
      <c r="P11" s="7781">
        <v>0.19864499709168901</v>
      </c>
      <c r="Q11" s="7781">
        <v>0.199351946894397</v>
      </c>
      <c r="R11" s="7781">
        <v>0.17193912453543</v>
      </c>
      <c r="S11" s="7781">
        <v>0.22729573105294701</v>
      </c>
      <c r="T11" s="7781">
        <v>0.199381274440602</v>
      </c>
      <c r="U11" s="7781">
        <v>0.23590558162693601</v>
      </c>
      <c r="V11" s="7783"/>
      <c r="W11" s="7785"/>
      <c r="X11" s="7787"/>
      <c r="Y11" s="7789"/>
      <c r="Z11" s="7781">
        <v>0.13015010390076101</v>
      </c>
      <c r="AA11" s="7781">
        <v>0.208667790517232</v>
      </c>
      <c r="AB11" s="7781">
        <v>0.230705510052122</v>
      </c>
      <c r="AC11" s="7781">
        <v>0.10195280865412699</v>
      </c>
      <c r="AD11" s="7791"/>
      <c r="AE11" s="7781">
        <v>0.36804381833508798</v>
      </c>
      <c r="AF11" s="7781">
        <v>0.25459442361543999</v>
      </c>
      <c r="AG11" s="7781">
        <v>0.24235298600108601</v>
      </c>
      <c r="AH11" s="7781">
        <v>0.10167924461306101</v>
      </c>
      <c r="AI11" s="7781">
        <v>0.18044216857870299</v>
      </c>
      <c r="AJ11" s="7781">
        <v>0.179666712252951</v>
      </c>
      <c r="AK11" s="7781">
        <v>0.316208595569413</v>
      </c>
      <c r="AL11" s="7781">
        <v>0.182097089188996</v>
      </c>
      <c r="AM11" s="7781">
        <v>0.176736138645499</v>
      </c>
      <c r="AN11" s="7781">
        <v>0.200302987643735</v>
      </c>
      <c r="AO11" s="7781">
        <v>0.24277948937516899</v>
      </c>
      <c r="AP11" s="7793"/>
      <c r="AQ11" s="7781">
        <v>0.18898110080824099</v>
      </c>
      <c r="AR11" s="7781">
        <v>0.20888077083731599</v>
      </c>
      <c r="AS11" s="7781">
        <v>0.18416399455420199</v>
      </c>
      <c r="AT11" s="7781">
        <v>0.18917166863176901</v>
      </c>
      <c r="AU11" s="7781">
        <v>0.20747711729922</v>
      </c>
      <c r="AV11" s="7781">
        <v>0.196581726197288</v>
      </c>
      <c r="AW11" s="7781">
        <v>0.17904243408213399</v>
      </c>
      <c r="AX11" s="7781">
        <v>0.16480423952482301</v>
      </c>
      <c r="AY11" s="7781">
        <v>0.149687830401315</v>
      </c>
      <c r="AZ11" s="7778">
        <v>0.21525441974394699</v>
      </c>
    </row>
    <row r="12" spans="1:52" ht="17" x14ac:dyDescent="0.2">
      <c r="A12" s="7845" t="s">
        <v>248</v>
      </c>
      <c r="B12" s="7780">
        <v>0.19197165879414599</v>
      </c>
      <c r="C12" s="7781">
        <v>0.19807464682787601</v>
      </c>
      <c r="D12" s="7781">
        <v>0.18682976193168099</v>
      </c>
      <c r="E12" s="7781">
        <v>0.20424055075886899</v>
      </c>
      <c r="F12" s="7781">
        <v>0.19246910704718101</v>
      </c>
      <c r="G12" s="7781">
        <v>0.17658805009707701</v>
      </c>
      <c r="H12" s="7781">
        <v>0.21269313605020099</v>
      </c>
      <c r="I12" s="7781">
        <v>0.17522436523944199</v>
      </c>
      <c r="J12" s="7781">
        <v>0.18347126040893999</v>
      </c>
      <c r="K12" s="7781">
        <v>0.172599866726488</v>
      </c>
      <c r="L12" s="7781">
        <v>0.22791914553253201</v>
      </c>
      <c r="M12" s="7781">
        <v>0.18848001175652601</v>
      </c>
      <c r="N12" s="7781">
        <v>0.19660821424060501</v>
      </c>
      <c r="O12" s="7781">
        <v>0.18712912093153999</v>
      </c>
      <c r="P12" s="7781">
        <v>0.17723332507062201</v>
      </c>
      <c r="Q12" s="7781">
        <v>0.18367082077073499</v>
      </c>
      <c r="R12" s="7781">
        <v>0.182119925104723</v>
      </c>
      <c r="S12" s="7781">
        <v>0.24089633955770401</v>
      </c>
      <c r="T12" s="7781">
        <v>0.19117907643585599</v>
      </c>
      <c r="U12" s="7781">
        <v>0.14857716355016801</v>
      </c>
      <c r="V12" s="7783"/>
      <c r="W12" s="7785"/>
      <c r="X12" s="7787"/>
      <c r="Y12" s="7789"/>
      <c r="Z12" s="7781">
        <v>0.14464120672137001</v>
      </c>
      <c r="AA12" s="7781">
        <v>0.21896585546346101</v>
      </c>
      <c r="AB12" s="7781">
        <v>0.22830835815338801</v>
      </c>
      <c r="AC12" s="7781">
        <v>0.148615817076927</v>
      </c>
      <c r="AD12" s="7791"/>
      <c r="AE12" s="7781">
        <v>0.149176518941952</v>
      </c>
      <c r="AF12" s="7781">
        <v>0.225895673045614</v>
      </c>
      <c r="AG12" s="7781">
        <v>0.19014138617508</v>
      </c>
      <c r="AH12" s="7781">
        <v>0.166349828060429</v>
      </c>
      <c r="AI12" s="7781">
        <v>0.15991418728245099</v>
      </c>
      <c r="AJ12" s="7781">
        <v>0.19579838257416901</v>
      </c>
      <c r="AK12" s="7781">
        <v>8.5010200742921996E-2</v>
      </c>
      <c r="AL12" s="7781">
        <v>0.17591318390490501</v>
      </c>
      <c r="AM12" s="7781">
        <v>0.20004152325084601</v>
      </c>
      <c r="AN12" s="7781">
        <v>0.20311370195230299</v>
      </c>
      <c r="AO12" s="7781">
        <v>0.189638268628747</v>
      </c>
      <c r="AP12" s="7793"/>
      <c r="AQ12" s="7781">
        <v>0.192874653608889</v>
      </c>
      <c r="AR12" s="7781">
        <v>0.14138436378310601</v>
      </c>
      <c r="AS12" s="7781">
        <v>0.202702910482602</v>
      </c>
      <c r="AT12" s="7781">
        <v>0.20250412968780901</v>
      </c>
      <c r="AU12" s="7781">
        <v>0.14166231679271299</v>
      </c>
      <c r="AV12" s="7781">
        <v>0.21216644420868799</v>
      </c>
      <c r="AW12" s="7781">
        <v>0.203735025052668</v>
      </c>
      <c r="AX12" s="7781">
        <v>0.19480366689745299</v>
      </c>
      <c r="AY12" s="7781">
        <v>0.25266429406527102</v>
      </c>
      <c r="AZ12" s="7778">
        <v>0.17310010657873401</v>
      </c>
    </row>
    <row r="13" spans="1:52" ht="17" x14ac:dyDescent="0.2">
      <c r="A13" s="7845" t="s">
        <v>249</v>
      </c>
      <c r="B13" s="7780">
        <v>0.400497483386484</v>
      </c>
      <c r="C13" s="7781">
        <v>0.33346175562507702</v>
      </c>
      <c r="D13" s="7781">
        <v>0.456976505849649</v>
      </c>
      <c r="E13" s="7781">
        <v>0.55486754004899896</v>
      </c>
      <c r="F13" s="7781">
        <v>0.43483202211541</v>
      </c>
      <c r="G13" s="7781">
        <v>0.36657337491630398</v>
      </c>
      <c r="H13" s="7781">
        <v>0.36188427954853503</v>
      </c>
      <c r="I13" s="7781">
        <v>0.30058731014802198</v>
      </c>
      <c r="J13" s="7781">
        <v>0.297090717279553</v>
      </c>
      <c r="K13" s="7781">
        <v>0.373996571555687</v>
      </c>
      <c r="L13" s="7781">
        <v>0.44607138198190399</v>
      </c>
      <c r="M13" s="7781">
        <v>0.533407020068562</v>
      </c>
      <c r="N13" s="7781">
        <v>0.45146974171409898</v>
      </c>
      <c r="O13" s="7781">
        <v>0.24509755908306299</v>
      </c>
      <c r="P13" s="7781">
        <v>0.40240653523228398</v>
      </c>
      <c r="Q13" s="7781">
        <v>0.40660130361427399</v>
      </c>
      <c r="R13" s="7781">
        <v>0.46128449092542201</v>
      </c>
      <c r="S13" s="7781">
        <v>0.26506632927788998</v>
      </c>
      <c r="T13" s="7781">
        <v>0.40499043844895499</v>
      </c>
      <c r="U13" s="7781">
        <v>0.268230875222362</v>
      </c>
      <c r="V13" s="7783"/>
      <c r="W13" s="7785"/>
      <c r="X13" s="7787"/>
      <c r="Y13" s="7789"/>
      <c r="Z13" s="7781">
        <v>0.60923828918453304</v>
      </c>
      <c r="AA13" s="7781">
        <v>0.37821246357719401</v>
      </c>
      <c r="AB13" s="7781">
        <v>0.25852266381236</v>
      </c>
      <c r="AC13" s="7781">
        <v>0.29068555354057501</v>
      </c>
      <c r="AD13" s="7791"/>
      <c r="AE13" s="7781">
        <v>0.110653039142087</v>
      </c>
      <c r="AF13" s="7781">
        <v>0.33420815153178501</v>
      </c>
      <c r="AG13" s="7781">
        <v>0.31891171063619</v>
      </c>
      <c r="AH13" s="7781">
        <v>0.51841897535487302</v>
      </c>
      <c r="AI13" s="7781">
        <v>0.30880210631215799</v>
      </c>
      <c r="AJ13" s="7781">
        <v>0.419393873754141</v>
      </c>
      <c r="AK13" s="7781">
        <v>0.31689185287834198</v>
      </c>
      <c r="AL13" s="7781">
        <v>0.41498546735831099</v>
      </c>
      <c r="AM13" s="7781">
        <v>0.41261363267548601</v>
      </c>
      <c r="AN13" s="7781">
        <v>0.460538019030312</v>
      </c>
      <c r="AO13" s="7781">
        <v>0.27434165552318501</v>
      </c>
      <c r="AP13" s="7793"/>
      <c r="AQ13" s="7781">
        <v>0.41620147057783002</v>
      </c>
      <c r="AR13" s="7781">
        <v>0.13124199109374199</v>
      </c>
      <c r="AS13" s="7781">
        <v>0.40248583337759702</v>
      </c>
      <c r="AT13" s="7781">
        <v>0.38112818164381701</v>
      </c>
      <c r="AU13" s="7781">
        <v>0.33640768961108303</v>
      </c>
      <c r="AV13" s="7781">
        <v>0.38726152812889902</v>
      </c>
      <c r="AW13" s="7781">
        <v>0.39950743700489399</v>
      </c>
      <c r="AX13" s="7781">
        <v>0.48138492532418498</v>
      </c>
      <c r="AY13" s="7781">
        <v>0.49199224835792499</v>
      </c>
      <c r="AZ13" s="7778">
        <v>0.40404482979823098</v>
      </c>
    </row>
    <row r="14" spans="1:52" ht="17" x14ac:dyDescent="0.2">
      <c r="A14" s="7845" t="s">
        <v>180</v>
      </c>
      <c r="B14" s="7780">
        <v>2.92375574554119E-2</v>
      </c>
      <c r="C14" s="7781">
        <v>3.1359280696643302E-2</v>
      </c>
      <c r="D14" s="7781">
        <v>2.7449960623038599E-2</v>
      </c>
      <c r="E14" s="7781">
        <v>1.83574234752409E-2</v>
      </c>
      <c r="F14" s="7781">
        <v>4.65479646516474E-2</v>
      </c>
      <c r="G14" s="7781">
        <v>3.2206787715510901E-2</v>
      </c>
      <c r="H14" s="7781">
        <v>1.2220802083914999E-2</v>
      </c>
      <c r="I14" s="7781">
        <v>2.9296736446468501E-2</v>
      </c>
      <c r="J14" s="7781">
        <v>3.7334823117508999E-2</v>
      </c>
      <c r="K14" s="7781">
        <v>3.9894337377174897E-2</v>
      </c>
      <c r="L14" s="7781">
        <v>2.1593483495391901E-2</v>
      </c>
      <c r="M14" s="7781">
        <v>7.9821651002372797E-3</v>
      </c>
      <c r="N14" s="7781">
        <v>1.5646732197444401E-2</v>
      </c>
      <c r="O14" s="7781">
        <v>7.1446334554067403E-2</v>
      </c>
      <c r="P14" s="7781">
        <v>2.6190137267365798E-2</v>
      </c>
      <c r="Q14" s="7781">
        <v>3.0012946045985801E-2</v>
      </c>
      <c r="R14" s="7781">
        <v>3.39338496043122E-2</v>
      </c>
      <c r="S14" s="7781">
        <v>2.3236898885035499E-2</v>
      </c>
      <c r="T14" s="7781">
        <v>2.3158851608497899E-2</v>
      </c>
      <c r="U14" s="7781">
        <v>2.95917901328768E-2</v>
      </c>
      <c r="V14" s="7783"/>
      <c r="W14" s="7785"/>
      <c r="X14" s="7787"/>
      <c r="Y14" s="7789"/>
      <c r="Z14" s="7781">
        <v>2.0142412039495301E-2</v>
      </c>
      <c r="AA14" s="7781">
        <v>2.8305324786965499E-2</v>
      </c>
      <c r="AB14" s="7781">
        <v>2.9749627699180901E-2</v>
      </c>
      <c r="AC14" s="7781">
        <v>3.5280294237042001E-2</v>
      </c>
      <c r="AD14" s="7791"/>
      <c r="AE14" s="7781">
        <v>0.112341101917052</v>
      </c>
      <c r="AF14" s="7781">
        <v>4.4220338825368202E-2</v>
      </c>
      <c r="AG14" s="7781">
        <v>1.50651049521675E-2</v>
      </c>
      <c r="AH14" s="7781">
        <v>0</v>
      </c>
      <c r="AI14" s="7781">
        <v>1.0309180272112899E-2</v>
      </c>
      <c r="AJ14" s="7781">
        <v>2.44798344942538E-2</v>
      </c>
      <c r="AK14" s="7781">
        <v>0.198438131531844</v>
      </c>
      <c r="AL14" s="7781">
        <v>3.9283422707153098E-2</v>
      </c>
      <c r="AM14" s="7781">
        <v>2.9009394426381899E-2</v>
      </c>
      <c r="AN14" s="7781">
        <v>1.85519942153996E-2</v>
      </c>
      <c r="AO14" s="7781">
        <v>1.4286408675678699E-2</v>
      </c>
      <c r="AP14" s="7793"/>
      <c r="AQ14" s="7781">
        <v>2.9467999044544901E-2</v>
      </c>
      <c r="AR14" s="7781">
        <v>0</v>
      </c>
      <c r="AS14" s="7781">
        <v>4.2467019096635E-2</v>
      </c>
      <c r="AT14" s="7781">
        <v>2.9778357313524701E-2</v>
      </c>
      <c r="AU14" s="7781">
        <v>5.8514720250947401E-2</v>
      </c>
      <c r="AV14" s="7781">
        <v>2.43495290403857E-2</v>
      </c>
      <c r="AW14" s="7781">
        <v>2.1805563445277801E-2</v>
      </c>
      <c r="AX14" s="7781">
        <v>1.57378824239837E-2</v>
      </c>
      <c r="AY14" s="7781">
        <v>0</v>
      </c>
      <c r="AZ14" s="7778">
        <v>3.4153039004795098E-2</v>
      </c>
    </row>
    <row r="15" spans="1:52" ht="17" x14ac:dyDescent="0.2">
      <c r="A15" s="7846" t="s">
        <v>68</v>
      </c>
      <c r="B15" s="7844">
        <v>1515</v>
      </c>
      <c r="C15" s="7794">
        <v>659</v>
      </c>
      <c r="D15" s="7795">
        <v>856</v>
      </c>
      <c r="E15" s="7796">
        <v>254</v>
      </c>
      <c r="F15" s="7797">
        <v>373</v>
      </c>
      <c r="G15" s="7798">
        <v>240</v>
      </c>
      <c r="H15" s="7799">
        <v>297</v>
      </c>
      <c r="I15" s="7800">
        <v>351</v>
      </c>
      <c r="J15" s="7801">
        <v>241</v>
      </c>
      <c r="K15" s="7802">
        <v>572</v>
      </c>
      <c r="L15" s="7803">
        <v>425</v>
      </c>
      <c r="M15" s="7804">
        <v>277</v>
      </c>
      <c r="N15" s="7805">
        <v>1039</v>
      </c>
      <c r="O15" s="7806">
        <v>234</v>
      </c>
      <c r="P15" s="7807">
        <v>148</v>
      </c>
      <c r="Q15" s="7808">
        <v>93</v>
      </c>
      <c r="R15" s="7809">
        <v>867</v>
      </c>
      <c r="S15" s="7810">
        <v>261</v>
      </c>
      <c r="T15" s="7811">
        <v>256</v>
      </c>
      <c r="U15" s="7812">
        <v>90</v>
      </c>
      <c r="V15" s="7813">
        <v>18</v>
      </c>
      <c r="W15" s="7814">
        <v>9</v>
      </c>
      <c r="X15" s="7815">
        <v>6</v>
      </c>
      <c r="Y15" s="7816">
        <v>8</v>
      </c>
      <c r="Z15" s="7817">
        <v>472</v>
      </c>
      <c r="AA15" s="7818">
        <v>509</v>
      </c>
      <c r="AB15" s="7819">
        <v>420</v>
      </c>
      <c r="AC15" s="7820">
        <v>52</v>
      </c>
      <c r="AD15" s="7821">
        <v>20</v>
      </c>
      <c r="AE15" s="7822">
        <v>42</v>
      </c>
      <c r="AF15" s="7823">
        <v>112</v>
      </c>
      <c r="AG15" s="7824">
        <v>169</v>
      </c>
      <c r="AH15" s="7825">
        <v>79</v>
      </c>
      <c r="AI15" s="7826">
        <v>80</v>
      </c>
      <c r="AJ15" s="7827">
        <v>1066</v>
      </c>
      <c r="AK15" s="7828">
        <v>43</v>
      </c>
      <c r="AL15" s="7829">
        <v>502</v>
      </c>
      <c r="AM15" s="7830">
        <v>610</v>
      </c>
      <c r="AN15" s="7831">
        <v>191</v>
      </c>
      <c r="AO15" s="7832">
        <v>202</v>
      </c>
      <c r="AP15" s="7833">
        <v>10</v>
      </c>
      <c r="AQ15" s="7834">
        <v>1197</v>
      </c>
      <c r="AR15" s="7835">
        <v>61</v>
      </c>
      <c r="AS15" s="7836">
        <v>141</v>
      </c>
      <c r="AT15" s="7837">
        <v>112</v>
      </c>
      <c r="AU15" s="7838">
        <v>293</v>
      </c>
      <c r="AV15" s="7839">
        <v>409</v>
      </c>
      <c r="AW15" s="7840">
        <v>336</v>
      </c>
      <c r="AX15" s="7841">
        <v>201</v>
      </c>
      <c r="AY15" s="7842">
        <v>118</v>
      </c>
      <c r="AZ15" s="7843">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338</v>
      </c>
    </row>
    <row r="8" spans="1:52" ht="34" x14ac:dyDescent="0.2">
      <c r="A8" s="99" t="s">
        <v>337</v>
      </c>
    </row>
    <row r="9" spans="1:52" ht="17" x14ac:dyDescent="0.2">
      <c r="A9" s="7958" t="s">
        <v>245</v>
      </c>
      <c r="B9" s="7892">
        <v>4.3176430144159297E-2</v>
      </c>
      <c r="C9" s="7847">
        <v>5.9765356015922297E-2</v>
      </c>
      <c r="D9" s="7848">
        <v>2.91980393467688E-2</v>
      </c>
      <c r="E9" s="7849">
        <v>3.4653315481882198E-2</v>
      </c>
      <c r="F9" s="7850">
        <v>4.5830656749909403E-2</v>
      </c>
      <c r="G9" s="7851">
        <v>6.1233743619966703E-2</v>
      </c>
      <c r="H9" s="7852">
        <v>3.0338584800013401E-2</v>
      </c>
      <c r="I9" s="7853">
        <v>4.3860936578324398E-2</v>
      </c>
      <c r="J9" s="7854">
        <v>6.5215473757833098E-2</v>
      </c>
      <c r="K9" s="7855">
        <v>5.0010700175538297E-2</v>
      </c>
      <c r="L9" s="7856">
        <v>2.26302827358759E-2</v>
      </c>
      <c r="M9" s="7857">
        <v>2.88061340995973E-2</v>
      </c>
      <c r="N9" s="7858">
        <v>3.0392681817194799E-2</v>
      </c>
      <c r="O9" s="7859">
        <v>8.89660722199202E-2</v>
      </c>
      <c r="P9" s="7860">
        <v>2.7593366596883599E-2</v>
      </c>
      <c r="Q9" s="7861">
        <v>4.6552136526619797E-2</v>
      </c>
      <c r="R9" s="7862">
        <v>4.3898375203440497E-2</v>
      </c>
      <c r="S9" s="7863">
        <v>2.63588300609282E-2</v>
      </c>
      <c r="T9" s="7864">
        <v>5.4726034081932398E-2</v>
      </c>
      <c r="U9" s="7865">
        <v>6.5990605391930302E-2</v>
      </c>
      <c r="V9" s="7895"/>
      <c r="W9" s="7897"/>
      <c r="X9" s="7899"/>
      <c r="Y9" s="7901"/>
      <c r="Z9" s="7866">
        <v>2.1044559957105701E-2</v>
      </c>
      <c r="AA9" s="7867">
        <v>2.2292209626528701E-2</v>
      </c>
      <c r="AB9" s="7868">
        <v>6.4292647491801094E-2</v>
      </c>
      <c r="AC9" s="7869">
        <v>3.0708849346309901E-2</v>
      </c>
      <c r="AD9" s="7903"/>
      <c r="AE9" s="7870">
        <v>0.13174732769216399</v>
      </c>
      <c r="AF9" s="7871">
        <v>7.9014409057279703E-2</v>
      </c>
      <c r="AG9" s="7872">
        <v>3.8187521268316302E-2</v>
      </c>
      <c r="AH9" s="7873">
        <v>2.7773908340776299E-2</v>
      </c>
      <c r="AI9" s="7874">
        <v>3.5544017666764599E-2</v>
      </c>
      <c r="AJ9" s="7875">
        <v>4.3303580407611598E-2</v>
      </c>
      <c r="AK9" s="7876">
        <v>0.103961757249347</v>
      </c>
      <c r="AL9" s="7877">
        <v>5.7904023229714101E-2</v>
      </c>
      <c r="AM9" s="7878">
        <v>3.2408465626962202E-2</v>
      </c>
      <c r="AN9" s="7879">
        <v>1.60795593530197E-2</v>
      </c>
      <c r="AO9" s="7880">
        <v>6.4184902159715299E-2</v>
      </c>
      <c r="AP9" s="7905"/>
      <c r="AQ9" s="7881">
        <v>3.9260318438965103E-2</v>
      </c>
      <c r="AR9" s="7882">
        <v>0.113705583756345</v>
      </c>
      <c r="AS9" s="7883">
        <v>3.95779699597925E-2</v>
      </c>
      <c r="AT9" s="7884">
        <v>5.0812630376957602E-2</v>
      </c>
      <c r="AU9" s="7885">
        <v>9.8113658691900502E-2</v>
      </c>
      <c r="AV9" s="7886">
        <v>3.2711605136645602E-2</v>
      </c>
      <c r="AW9" s="7887">
        <v>1.19658265370706E-2</v>
      </c>
      <c r="AX9" s="7888">
        <v>5.1959636650704299E-2</v>
      </c>
      <c r="AY9" s="7889">
        <v>2.16676683199124E-2</v>
      </c>
      <c r="AZ9" s="7890">
        <v>2.6893121725294698E-2</v>
      </c>
    </row>
    <row r="10" spans="1:52" ht="17" x14ac:dyDescent="0.2">
      <c r="A10" s="7958" t="s">
        <v>246</v>
      </c>
      <c r="B10" s="7893">
        <v>6.8972150817280906E-2</v>
      </c>
      <c r="C10" s="7894">
        <v>8.9684089744784701E-2</v>
      </c>
      <c r="D10" s="7894">
        <v>5.1519569574926698E-2</v>
      </c>
      <c r="E10" s="7894">
        <v>3.4913256720631398E-2</v>
      </c>
      <c r="F10" s="7894">
        <v>7.9412311604382502E-2</v>
      </c>
      <c r="G10" s="7894">
        <v>5.8762490210322503E-2</v>
      </c>
      <c r="H10" s="7894">
        <v>6.2066628961252403E-2</v>
      </c>
      <c r="I10" s="7894">
        <v>9.6576785341376606E-2</v>
      </c>
      <c r="J10" s="7894">
        <v>8.3582371491018201E-2</v>
      </c>
      <c r="K10" s="7894">
        <v>7.8692317788680494E-2</v>
      </c>
      <c r="L10" s="7894">
        <v>5.3032851623646501E-2</v>
      </c>
      <c r="M10" s="7894">
        <v>5.2646928365054801E-2</v>
      </c>
      <c r="N10" s="7894">
        <v>5.2234419546649299E-2</v>
      </c>
      <c r="O10" s="7894">
        <v>6.4592849040816705E-2</v>
      </c>
      <c r="P10" s="7894">
        <v>0.14563520209692901</v>
      </c>
      <c r="Q10" s="7894">
        <v>0.119412526237999</v>
      </c>
      <c r="R10" s="7894">
        <v>5.9187783566551203E-2</v>
      </c>
      <c r="S10" s="7894">
        <v>9.7330802487231693E-2</v>
      </c>
      <c r="T10" s="7894">
        <v>4.9492958474896501E-2</v>
      </c>
      <c r="U10" s="7894">
        <v>0.10258992212745401</v>
      </c>
      <c r="V10" s="7896"/>
      <c r="W10" s="7898"/>
      <c r="X10" s="7900"/>
      <c r="Y10" s="7902"/>
      <c r="Z10" s="7894">
        <v>4.05682882230501E-2</v>
      </c>
      <c r="AA10" s="7894">
        <v>6.0628035321849801E-2</v>
      </c>
      <c r="AB10" s="7894">
        <v>8.5475890983376296E-2</v>
      </c>
      <c r="AC10" s="7894">
        <v>0.32890332240620002</v>
      </c>
      <c r="AD10" s="7904"/>
      <c r="AE10" s="7894">
        <v>3.1524136186753197E-2</v>
      </c>
      <c r="AF10" s="7894">
        <v>0.110521034975524</v>
      </c>
      <c r="AG10" s="7894">
        <v>0.112787038473546</v>
      </c>
      <c r="AH10" s="7894">
        <v>0.125570514343775</v>
      </c>
      <c r="AI10" s="7894">
        <v>6.9091367473697804E-2</v>
      </c>
      <c r="AJ10" s="7894">
        <v>6.0986165803351498E-2</v>
      </c>
      <c r="AK10" s="7894">
        <v>2.4928420972970201E-2</v>
      </c>
      <c r="AL10" s="7894">
        <v>7.2765197304606399E-2</v>
      </c>
      <c r="AM10" s="7894">
        <v>5.9028090575028502E-2</v>
      </c>
      <c r="AN10" s="7894">
        <v>4.8741851592774901E-2</v>
      </c>
      <c r="AO10" s="7894">
        <v>0.106309847735055</v>
      </c>
      <c r="AP10" s="7906"/>
      <c r="AQ10" s="7894">
        <v>6.3351649681446104E-2</v>
      </c>
      <c r="AR10" s="7894">
        <v>0.12840020106337</v>
      </c>
      <c r="AS10" s="7894">
        <v>7.95116299547865E-2</v>
      </c>
      <c r="AT10" s="7894">
        <v>9.0555764538657005E-2</v>
      </c>
      <c r="AU10" s="7894">
        <v>6.0647619897146898E-2</v>
      </c>
      <c r="AV10" s="7894">
        <v>9.7646455407973495E-2</v>
      </c>
      <c r="AW10" s="7894">
        <v>7.1046048567769304E-2</v>
      </c>
      <c r="AX10" s="7894">
        <v>4.5112989466536399E-2</v>
      </c>
      <c r="AY10" s="7894">
        <v>7.2989894990638904E-2</v>
      </c>
      <c r="AZ10" s="7891">
        <v>3.5314245031568901E-2</v>
      </c>
    </row>
    <row r="11" spans="1:52" ht="17" x14ac:dyDescent="0.2">
      <c r="A11" s="7958" t="s">
        <v>247</v>
      </c>
      <c r="B11" s="7893">
        <v>0.17402623287355301</v>
      </c>
      <c r="C11" s="7894">
        <v>0.191227838195798</v>
      </c>
      <c r="D11" s="7894">
        <v>0.159531577620069</v>
      </c>
      <c r="E11" s="7894">
        <v>9.8828125157670102E-2</v>
      </c>
      <c r="F11" s="7894">
        <v>0.150193380793466</v>
      </c>
      <c r="G11" s="7894">
        <v>0.15887523893116401</v>
      </c>
      <c r="H11" s="7894">
        <v>0.20876935214401901</v>
      </c>
      <c r="I11" s="7894">
        <v>0.241689424280215</v>
      </c>
      <c r="J11" s="7894">
        <v>0.24530622669126301</v>
      </c>
      <c r="K11" s="7894">
        <v>0.175658476528606</v>
      </c>
      <c r="L11" s="7894">
        <v>0.13046339321957801</v>
      </c>
      <c r="M11" s="7894">
        <v>0.13351710653243701</v>
      </c>
      <c r="N11" s="7894">
        <v>0.15235215576984301</v>
      </c>
      <c r="O11" s="7894">
        <v>0.22541023864794399</v>
      </c>
      <c r="P11" s="7894">
        <v>0.214453568877883</v>
      </c>
      <c r="Q11" s="7894">
        <v>0.147073303365436</v>
      </c>
      <c r="R11" s="7894">
        <v>0.15390492166971301</v>
      </c>
      <c r="S11" s="7894">
        <v>0.189300346312409</v>
      </c>
      <c r="T11" s="7894">
        <v>0.19181284549685201</v>
      </c>
      <c r="U11" s="7894">
        <v>0.25804317242347202</v>
      </c>
      <c r="V11" s="7896"/>
      <c r="W11" s="7898"/>
      <c r="X11" s="7900"/>
      <c r="Y11" s="7902"/>
      <c r="Z11" s="7894">
        <v>0.11291249554989399</v>
      </c>
      <c r="AA11" s="7894">
        <v>0.161345859513774</v>
      </c>
      <c r="AB11" s="7894">
        <v>0.25141385450770798</v>
      </c>
      <c r="AC11" s="7894">
        <v>0.15822992674672601</v>
      </c>
      <c r="AD11" s="7904"/>
      <c r="AE11" s="7894">
        <v>0.228860037183794</v>
      </c>
      <c r="AF11" s="7894">
        <v>0.169460980191808</v>
      </c>
      <c r="AG11" s="7894">
        <v>0.20821721550893599</v>
      </c>
      <c r="AH11" s="7894">
        <v>0.13757897065692101</v>
      </c>
      <c r="AI11" s="7894">
        <v>0.232469696194915</v>
      </c>
      <c r="AJ11" s="7894">
        <v>0.16931964531600599</v>
      </c>
      <c r="AK11" s="7894">
        <v>0.163238020761071</v>
      </c>
      <c r="AL11" s="7894">
        <v>0.15184690853451199</v>
      </c>
      <c r="AM11" s="7894">
        <v>0.168757571560915</v>
      </c>
      <c r="AN11" s="7894">
        <v>0.14722546465769201</v>
      </c>
      <c r="AO11" s="7894">
        <v>0.27778915395379</v>
      </c>
      <c r="AP11" s="7906"/>
      <c r="AQ11" s="7894">
        <v>0.16829543388606699</v>
      </c>
      <c r="AR11" s="7894">
        <v>0.29433836699728799</v>
      </c>
      <c r="AS11" s="7894">
        <v>0.18121471267109299</v>
      </c>
      <c r="AT11" s="7894">
        <v>0.14702580701757001</v>
      </c>
      <c r="AU11" s="7894">
        <v>0.197946903444252</v>
      </c>
      <c r="AV11" s="7894">
        <v>0.15967268359581199</v>
      </c>
      <c r="AW11" s="7894">
        <v>0.17600770342894501</v>
      </c>
      <c r="AX11" s="7894">
        <v>0.135266065250401</v>
      </c>
      <c r="AY11" s="7894">
        <v>9.2879443856078006E-2</v>
      </c>
      <c r="AZ11" s="7891">
        <v>0.262332400960749</v>
      </c>
    </row>
    <row r="12" spans="1:52" ht="17" x14ac:dyDescent="0.2">
      <c r="A12" s="7958" t="s">
        <v>248</v>
      </c>
      <c r="B12" s="7893">
        <v>0.17236386239868001</v>
      </c>
      <c r="C12" s="7894">
        <v>0.19021379814143199</v>
      </c>
      <c r="D12" s="7894">
        <v>0.15732290197427901</v>
      </c>
      <c r="E12" s="7894">
        <v>0.16201846793701499</v>
      </c>
      <c r="F12" s="7894">
        <v>0.133571011425205</v>
      </c>
      <c r="G12" s="7894">
        <v>0.21112651021041701</v>
      </c>
      <c r="H12" s="7894">
        <v>0.20995464045512299</v>
      </c>
      <c r="I12" s="7894">
        <v>0.16357555129484899</v>
      </c>
      <c r="J12" s="7894">
        <v>0.15376268588297701</v>
      </c>
      <c r="K12" s="7894">
        <v>0.17041449965840599</v>
      </c>
      <c r="L12" s="7894">
        <v>0.203012425542069</v>
      </c>
      <c r="M12" s="7894">
        <v>0.15670810878250399</v>
      </c>
      <c r="N12" s="7894">
        <v>0.17753955126769</v>
      </c>
      <c r="O12" s="7894">
        <v>0.181811113439765</v>
      </c>
      <c r="P12" s="7894">
        <v>0.13348962947873699</v>
      </c>
      <c r="Q12" s="7894">
        <v>0.156974293464446</v>
      </c>
      <c r="R12" s="7894">
        <v>0.15248299737232099</v>
      </c>
      <c r="S12" s="7894">
        <v>0.23214136820377501</v>
      </c>
      <c r="T12" s="7894">
        <v>0.124778427399678</v>
      </c>
      <c r="U12" s="7894">
        <v>0.18940371974794701</v>
      </c>
      <c r="V12" s="7896"/>
      <c r="W12" s="7898"/>
      <c r="X12" s="7900"/>
      <c r="Y12" s="7902"/>
      <c r="Z12" s="7894">
        <v>0.128626457057673</v>
      </c>
      <c r="AA12" s="7894">
        <v>0.17022440035685699</v>
      </c>
      <c r="AB12" s="7894">
        <v>0.22141413568681001</v>
      </c>
      <c r="AC12" s="7894">
        <v>0.21646536125838101</v>
      </c>
      <c r="AD12" s="7904"/>
      <c r="AE12" s="7894">
        <v>0.188501422124801</v>
      </c>
      <c r="AF12" s="7894">
        <v>0.14192631193918301</v>
      </c>
      <c r="AG12" s="7894">
        <v>0.172421322392879</v>
      </c>
      <c r="AH12" s="7894">
        <v>0.18438641199398001</v>
      </c>
      <c r="AI12" s="7894">
        <v>0.18509432144806601</v>
      </c>
      <c r="AJ12" s="7894">
        <v>0.17388374638711299</v>
      </c>
      <c r="AK12" s="7894">
        <v>0.104723585131743</v>
      </c>
      <c r="AL12" s="7894">
        <v>0.16470311005069499</v>
      </c>
      <c r="AM12" s="7894">
        <v>0.18037105186376401</v>
      </c>
      <c r="AN12" s="7894">
        <v>0.19882864634517899</v>
      </c>
      <c r="AO12" s="7894">
        <v>0.13624315231768899</v>
      </c>
      <c r="AP12" s="7906"/>
      <c r="AQ12" s="7894">
        <v>0.163030166276455</v>
      </c>
      <c r="AR12" s="7894">
        <v>0.27674956990846</v>
      </c>
      <c r="AS12" s="7894">
        <v>0.196798512342028</v>
      </c>
      <c r="AT12" s="7894">
        <v>0.19074474143173401</v>
      </c>
      <c r="AU12" s="7894">
        <v>0.14495472458747899</v>
      </c>
      <c r="AV12" s="7894">
        <v>0.179436988536813</v>
      </c>
      <c r="AW12" s="7894">
        <v>0.20100670640358201</v>
      </c>
      <c r="AX12" s="7894">
        <v>0.204713605185705</v>
      </c>
      <c r="AY12" s="7894">
        <v>0.14367436001459399</v>
      </c>
      <c r="AZ12" s="7891">
        <v>0.132055501504971</v>
      </c>
    </row>
    <row r="13" spans="1:52" ht="17" x14ac:dyDescent="0.2">
      <c r="A13" s="7958" t="s">
        <v>249</v>
      </c>
      <c r="B13" s="7893">
        <v>0.500173737705364</v>
      </c>
      <c r="C13" s="7894">
        <v>0.42000984126089502</v>
      </c>
      <c r="D13" s="7894">
        <v>0.567722551956787</v>
      </c>
      <c r="E13" s="7894">
        <v>0.62655606516775297</v>
      </c>
      <c r="F13" s="7894">
        <v>0.51715516987592502</v>
      </c>
      <c r="G13" s="7894">
        <v>0.46164967688154801</v>
      </c>
      <c r="H13" s="7894">
        <v>0.47115964017935502</v>
      </c>
      <c r="I13" s="7894">
        <v>0.43869966187063097</v>
      </c>
      <c r="J13" s="7894">
        <v>0.40179329186059798</v>
      </c>
      <c r="K13" s="7894">
        <v>0.47057986240821498</v>
      </c>
      <c r="L13" s="7894">
        <v>0.554031330366904</v>
      </c>
      <c r="M13" s="7894">
        <v>0.61995077953395195</v>
      </c>
      <c r="N13" s="7894">
        <v>0.56504203389722796</v>
      </c>
      <c r="O13" s="7894">
        <v>0.33834925439515701</v>
      </c>
      <c r="P13" s="7894">
        <v>0.44607905697098799</v>
      </c>
      <c r="Q13" s="7894">
        <v>0.48247457179907099</v>
      </c>
      <c r="R13" s="7894">
        <v>0.54669835338188599</v>
      </c>
      <c r="S13" s="7894">
        <v>0.41682182624617198</v>
      </c>
      <c r="T13" s="7894">
        <v>0.54048407721945901</v>
      </c>
      <c r="U13" s="7894">
        <v>0.33329471823416101</v>
      </c>
      <c r="V13" s="7896"/>
      <c r="W13" s="7898"/>
      <c r="X13" s="7900"/>
      <c r="Y13" s="7902"/>
      <c r="Z13" s="7894">
        <v>0.66533885334097898</v>
      </c>
      <c r="AA13" s="7894">
        <v>0.54353786661261705</v>
      </c>
      <c r="AB13" s="7894">
        <v>0.33676704915545203</v>
      </c>
      <c r="AC13" s="7894">
        <v>0.26569254024238198</v>
      </c>
      <c r="AD13" s="7904"/>
      <c r="AE13" s="7894">
        <v>0.31492853878340699</v>
      </c>
      <c r="AF13" s="7894">
        <v>0.45528345920566399</v>
      </c>
      <c r="AG13" s="7894">
        <v>0.44401540703966103</v>
      </c>
      <c r="AH13" s="7894">
        <v>0.52469019466454703</v>
      </c>
      <c r="AI13" s="7894">
        <v>0.40608228554847697</v>
      </c>
      <c r="AJ13" s="7894">
        <v>0.521085134867185</v>
      </c>
      <c r="AK13" s="7894">
        <v>0.29384357302322101</v>
      </c>
      <c r="AL13" s="7894">
        <v>0.50454047861964202</v>
      </c>
      <c r="AM13" s="7894">
        <v>0.52442799000184204</v>
      </c>
      <c r="AN13" s="7894">
        <v>0.53004235669746502</v>
      </c>
      <c r="AO13" s="7894">
        <v>0.38907090770508401</v>
      </c>
      <c r="AP13" s="7906"/>
      <c r="AQ13" s="7894">
        <v>0.52315196343151704</v>
      </c>
      <c r="AR13" s="7894">
        <v>0.168900310798661</v>
      </c>
      <c r="AS13" s="7894">
        <v>0.45291059145082002</v>
      </c>
      <c r="AT13" s="7894">
        <v>0.50086905581434804</v>
      </c>
      <c r="AU13" s="7894">
        <v>0.44426552737895703</v>
      </c>
      <c r="AV13" s="7894">
        <v>0.48187082452198299</v>
      </c>
      <c r="AW13" s="7894">
        <v>0.49664131837501002</v>
      </c>
      <c r="AX13" s="7894">
        <v>0.54709855880888802</v>
      </c>
      <c r="AY13" s="7894">
        <v>0.66303526677561997</v>
      </c>
      <c r="AZ13" s="7891">
        <v>0.49486878376050197</v>
      </c>
    </row>
    <row r="14" spans="1:52" ht="17" x14ac:dyDescent="0.2">
      <c r="A14" s="7958" t="s">
        <v>180</v>
      </c>
      <c r="B14" s="7893">
        <v>4.1287586060962403E-2</v>
      </c>
      <c r="C14" s="7894">
        <v>4.9099076641167499E-2</v>
      </c>
      <c r="D14" s="7894">
        <v>3.4705359527169501E-2</v>
      </c>
      <c r="E14" s="7894">
        <v>4.3030769535048301E-2</v>
      </c>
      <c r="F14" s="7894">
        <v>7.3837469551111506E-2</v>
      </c>
      <c r="G14" s="7894">
        <v>4.8352340146581199E-2</v>
      </c>
      <c r="H14" s="7894">
        <v>1.77111534602368E-2</v>
      </c>
      <c r="I14" s="7894">
        <v>1.5597640634604599E-2</v>
      </c>
      <c r="J14" s="7894">
        <v>5.0339950316310798E-2</v>
      </c>
      <c r="K14" s="7894">
        <v>5.46441434405548E-2</v>
      </c>
      <c r="L14" s="7894">
        <v>3.6829716511925598E-2</v>
      </c>
      <c r="M14" s="7894">
        <v>8.3709426864550796E-3</v>
      </c>
      <c r="N14" s="7894">
        <v>2.2439157701394902E-2</v>
      </c>
      <c r="O14" s="7894">
        <v>0.100870472256397</v>
      </c>
      <c r="P14" s="7894">
        <v>3.2749175978579098E-2</v>
      </c>
      <c r="Q14" s="7894">
        <v>4.7513168606428402E-2</v>
      </c>
      <c r="R14" s="7894">
        <v>4.38275688060882E-2</v>
      </c>
      <c r="S14" s="7894">
        <v>3.8046826689485003E-2</v>
      </c>
      <c r="T14" s="7894">
        <v>3.8705657327181703E-2</v>
      </c>
      <c r="U14" s="7894">
        <v>5.0677862075034302E-2</v>
      </c>
      <c r="V14" s="7896"/>
      <c r="W14" s="7898"/>
      <c r="X14" s="7900"/>
      <c r="Y14" s="7902"/>
      <c r="Z14" s="7894">
        <v>3.1509345871298201E-2</v>
      </c>
      <c r="AA14" s="7894">
        <v>4.1971628568373401E-2</v>
      </c>
      <c r="AB14" s="7894">
        <v>4.0636422174852999E-2</v>
      </c>
      <c r="AC14" s="7894">
        <v>0</v>
      </c>
      <c r="AD14" s="7904"/>
      <c r="AE14" s="7894">
        <v>0.104438538029081</v>
      </c>
      <c r="AF14" s="7894">
        <v>4.3793804630541597E-2</v>
      </c>
      <c r="AG14" s="7894">
        <v>2.4371495316660899E-2</v>
      </c>
      <c r="AH14" s="7894">
        <v>0</v>
      </c>
      <c r="AI14" s="7894">
        <v>7.1718311668079807E-2</v>
      </c>
      <c r="AJ14" s="7894">
        <v>3.14217272187335E-2</v>
      </c>
      <c r="AK14" s="7894">
        <v>0.30930464286164699</v>
      </c>
      <c r="AL14" s="7894">
        <v>4.8240282260830498E-2</v>
      </c>
      <c r="AM14" s="7894">
        <v>3.5006830371488801E-2</v>
      </c>
      <c r="AN14" s="7894">
        <v>5.90821213538694E-2</v>
      </c>
      <c r="AO14" s="7894">
        <v>2.6402036128666598E-2</v>
      </c>
      <c r="AP14" s="7906"/>
      <c r="AQ14" s="7894">
        <v>4.2910468285549203E-2</v>
      </c>
      <c r="AR14" s="7894">
        <v>1.79059674758759E-2</v>
      </c>
      <c r="AS14" s="7894">
        <v>4.9986583621479203E-2</v>
      </c>
      <c r="AT14" s="7894">
        <v>1.9992000820733598E-2</v>
      </c>
      <c r="AU14" s="7894">
        <v>5.4071566000265102E-2</v>
      </c>
      <c r="AV14" s="7894">
        <v>4.8661442800772198E-2</v>
      </c>
      <c r="AW14" s="7894">
        <v>4.3332396687623002E-2</v>
      </c>
      <c r="AX14" s="7894">
        <v>1.58491446377651E-2</v>
      </c>
      <c r="AY14" s="7894">
        <v>5.7533660431560198E-3</v>
      </c>
      <c r="AZ14" s="7891">
        <v>4.85359470169145E-2</v>
      </c>
    </row>
    <row r="15" spans="1:52" ht="17" x14ac:dyDescent="0.2">
      <c r="A15" s="7959" t="s">
        <v>68</v>
      </c>
      <c r="B15" s="7957">
        <v>1514</v>
      </c>
      <c r="C15" s="7907">
        <v>658</v>
      </c>
      <c r="D15" s="7908">
        <v>856</v>
      </c>
      <c r="E15" s="7909">
        <v>253</v>
      </c>
      <c r="F15" s="7910">
        <v>372</v>
      </c>
      <c r="G15" s="7911">
        <v>241</v>
      </c>
      <c r="H15" s="7912">
        <v>297</v>
      </c>
      <c r="I15" s="7913">
        <v>351</v>
      </c>
      <c r="J15" s="7914">
        <v>241</v>
      </c>
      <c r="K15" s="7915">
        <v>572</v>
      </c>
      <c r="L15" s="7916">
        <v>426</v>
      </c>
      <c r="M15" s="7917">
        <v>275</v>
      </c>
      <c r="N15" s="7918">
        <v>1039</v>
      </c>
      <c r="O15" s="7919">
        <v>233</v>
      </c>
      <c r="P15" s="7920">
        <v>148</v>
      </c>
      <c r="Q15" s="7921">
        <v>93</v>
      </c>
      <c r="R15" s="7922">
        <v>865</v>
      </c>
      <c r="S15" s="7923">
        <v>261</v>
      </c>
      <c r="T15" s="7924">
        <v>257</v>
      </c>
      <c r="U15" s="7925">
        <v>90</v>
      </c>
      <c r="V15" s="7926">
        <v>18</v>
      </c>
      <c r="W15" s="7927">
        <v>9</v>
      </c>
      <c r="X15" s="7928">
        <v>6</v>
      </c>
      <c r="Y15" s="7929">
        <v>8</v>
      </c>
      <c r="Z15" s="7930">
        <v>472</v>
      </c>
      <c r="AA15" s="7931">
        <v>509</v>
      </c>
      <c r="AB15" s="7932">
        <v>421</v>
      </c>
      <c r="AC15" s="7933">
        <v>52</v>
      </c>
      <c r="AD15" s="7934">
        <v>20</v>
      </c>
      <c r="AE15" s="7935">
        <v>40</v>
      </c>
      <c r="AF15" s="7936">
        <v>113</v>
      </c>
      <c r="AG15" s="7937">
        <v>168</v>
      </c>
      <c r="AH15" s="7938">
        <v>79</v>
      </c>
      <c r="AI15" s="7939">
        <v>80</v>
      </c>
      <c r="AJ15" s="7940">
        <v>1066</v>
      </c>
      <c r="AK15" s="7941">
        <v>42</v>
      </c>
      <c r="AL15" s="7942">
        <v>504</v>
      </c>
      <c r="AM15" s="7943">
        <v>608</v>
      </c>
      <c r="AN15" s="7944">
        <v>190</v>
      </c>
      <c r="AO15" s="7945">
        <v>202</v>
      </c>
      <c r="AP15" s="7946">
        <v>10</v>
      </c>
      <c r="AQ15" s="7947">
        <v>1195</v>
      </c>
      <c r="AR15" s="7948">
        <v>61</v>
      </c>
      <c r="AS15" s="7949">
        <v>143</v>
      </c>
      <c r="AT15" s="7950">
        <v>112</v>
      </c>
      <c r="AU15" s="7951">
        <v>293</v>
      </c>
      <c r="AV15" s="7952">
        <v>408</v>
      </c>
      <c r="AW15" s="7953">
        <v>337</v>
      </c>
      <c r="AX15" s="7954">
        <v>201</v>
      </c>
      <c r="AY15" s="7955">
        <v>118</v>
      </c>
      <c r="AZ15" s="7956">
        <v>157</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340</v>
      </c>
    </row>
    <row r="8" spans="1:52" ht="34" x14ac:dyDescent="0.2">
      <c r="A8" s="99" t="s">
        <v>339</v>
      </c>
    </row>
    <row r="9" spans="1:52" ht="17" x14ac:dyDescent="0.2">
      <c r="A9" s="8071" t="s">
        <v>245</v>
      </c>
      <c r="B9" s="8005">
        <v>4.1631576774825201E-2</v>
      </c>
      <c r="C9" s="7960">
        <v>5.6205171885619402E-2</v>
      </c>
      <c r="D9" s="7961">
        <v>2.9371998928146101E-2</v>
      </c>
      <c r="E9" s="7962">
        <v>2.10642393280699E-2</v>
      </c>
      <c r="F9" s="7963">
        <v>5.3897093830086798E-2</v>
      </c>
      <c r="G9" s="7964">
        <v>5.74112389437706E-2</v>
      </c>
      <c r="H9" s="7965">
        <v>4.2847955354485497E-2</v>
      </c>
      <c r="I9" s="7966">
        <v>2.8887449411812899E-2</v>
      </c>
      <c r="J9" s="7967">
        <v>7.0390116896540705E-2</v>
      </c>
      <c r="K9" s="7968">
        <v>4.4942861065731199E-2</v>
      </c>
      <c r="L9" s="7969">
        <v>2.1460914387503902E-2</v>
      </c>
      <c r="M9" s="7970">
        <v>2.4172473523107502E-2</v>
      </c>
      <c r="N9" s="7971">
        <v>2.44782303552884E-2</v>
      </c>
      <c r="O9" s="7972">
        <v>8.5994788642103206E-2</v>
      </c>
      <c r="P9" s="7973">
        <v>5.9308392109900597E-2</v>
      </c>
      <c r="Q9" s="7974">
        <v>3.6080354164575099E-2</v>
      </c>
      <c r="R9" s="7975">
        <v>3.5336085211953798E-2</v>
      </c>
      <c r="S9" s="7976">
        <v>5.2219640316514201E-2</v>
      </c>
      <c r="T9" s="7977">
        <v>5.2805890864820598E-2</v>
      </c>
      <c r="U9" s="7978">
        <v>4.0103636985393501E-2</v>
      </c>
      <c r="V9" s="8008"/>
      <c r="W9" s="8010"/>
      <c r="X9" s="8012"/>
      <c r="Y9" s="8014"/>
      <c r="Z9" s="7979">
        <v>1.8408893127055001E-2</v>
      </c>
      <c r="AA9" s="7980">
        <v>2.5132057279320202E-2</v>
      </c>
      <c r="AB9" s="7981">
        <v>6.5174534822896396E-2</v>
      </c>
      <c r="AC9" s="7982">
        <v>3.6970700621061198E-2</v>
      </c>
      <c r="AD9" s="8016"/>
      <c r="AE9" s="7983">
        <v>0.13487177432637601</v>
      </c>
      <c r="AF9" s="7984">
        <v>5.5249092333678397E-2</v>
      </c>
      <c r="AG9" s="7985">
        <v>5.1119570902102902E-2</v>
      </c>
      <c r="AH9" s="7986">
        <v>6.5027046976908198E-2</v>
      </c>
      <c r="AI9" s="7987">
        <v>7.7838157500928498E-2</v>
      </c>
      <c r="AJ9" s="7988">
        <v>4.0954439945785098E-2</v>
      </c>
      <c r="AK9" s="7989">
        <v>1.2049632833568601E-2</v>
      </c>
      <c r="AL9" s="7990">
        <v>4.9204446132514498E-2</v>
      </c>
      <c r="AM9" s="7991">
        <v>4.05874582617851E-2</v>
      </c>
      <c r="AN9" s="7992">
        <v>5.6043648990787703E-3</v>
      </c>
      <c r="AO9" s="7993">
        <v>6.1309497215991098E-2</v>
      </c>
      <c r="AP9" s="8018"/>
      <c r="AQ9" s="7994">
        <v>3.4704463563388903E-2</v>
      </c>
      <c r="AR9" s="7995">
        <v>0.15391684188914601</v>
      </c>
      <c r="AS9" s="7996">
        <v>4.8578410294595802E-2</v>
      </c>
      <c r="AT9" s="7997">
        <v>3.7823628505030703E-2</v>
      </c>
      <c r="AU9" s="7998">
        <v>8.2083877847673403E-2</v>
      </c>
      <c r="AV9" s="7999">
        <v>4.5880364349685697E-2</v>
      </c>
      <c r="AW9" s="8000">
        <v>2.0157569583998398E-2</v>
      </c>
      <c r="AX9" s="8001">
        <v>2.9334270887184599E-2</v>
      </c>
      <c r="AY9" s="8002">
        <v>8.8647360763002402E-3</v>
      </c>
      <c r="AZ9" s="8003">
        <v>3.1559334696143602E-2</v>
      </c>
    </row>
    <row r="10" spans="1:52" ht="17" x14ac:dyDescent="0.2">
      <c r="A10" s="8071" t="s">
        <v>246</v>
      </c>
      <c r="B10" s="8006">
        <v>9.4810996385691404E-2</v>
      </c>
      <c r="C10" s="8007">
        <v>0.12524193872865799</v>
      </c>
      <c r="D10" s="8007">
        <v>6.9211924655951607E-2</v>
      </c>
      <c r="E10" s="8007">
        <v>8.3739305256025798E-2</v>
      </c>
      <c r="F10" s="8007">
        <v>0.11275893680169401</v>
      </c>
      <c r="G10" s="8007">
        <v>8.55483874017684E-2</v>
      </c>
      <c r="H10" s="8007">
        <v>0.12048606943670701</v>
      </c>
      <c r="I10" s="8007">
        <v>6.5648328025304695E-2</v>
      </c>
      <c r="J10" s="8007">
        <v>0.133218011515606</v>
      </c>
      <c r="K10" s="8007">
        <v>0.110889528740595</v>
      </c>
      <c r="L10" s="8007">
        <v>6.8605655438689198E-2</v>
      </c>
      <c r="M10" s="8007">
        <v>4.7211522490528401E-2</v>
      </c>
      <c r="N10" s="8007">
        <v>6.8334107710887507E-2</v>
      </c>
      <c r="O10" s="8007">
        <v>0.17066346422078901</v>
      </c>
      <c r="P10" s="8007">
        <v>7.4045767932199094E-2</v>
      </c>
      <c r="Q10" s="8007">
        <v>0.145251951478331</v>
      </c>
      <c r="R10" s="8007">
        <v>8.0727925364759007E-2</v>
      </c>
      <c r="S10" s="8007">
        <v>0.111267056706723</v>
      </c>
      <c r="T10" s="8007">
        <v>6.7911763404940095E-2</v>
      </c>
      <c r="U10" s="8007">
        <v>0.22736199093510501</v>
      </c>
      <c r="V10" s="8009"/>
      <c r="W10" s="8011"/>
      <c r="X10" s="8013"/>
      <c r="Y10" s="8015"/>
      <c r="Z10" s="8007">
        <v>4.2699039601295202E-2</v>
      </c>
      <c r="AA10" s="8007">
        <v>8.4846452182352997E-2</v>
      </c>
      <c r="AB10" s="8007">
        <v>0.11879133350769699</v>
      </c>
      <c r="AC10" s="8007">
        <v>0.347709096500323</v>
      </c>
      <c r="AD10" s="8017"/>
      <c r="AE10" s="8007">
        <v>0.17025013020659399</v>
      </c>
      <c r="AF10" s="8007">
        <v>7.2518276770915893E-2</v>
      </c>
      <c r="AG10" s="8007">
        <v>0.103320336380181</v>
      </c>
      <c r="AH10" s="8007">
        <v>0.14825984928609201</v>
      </c>
      <c r="AI10" s="8007">
        <v>0.10434914304465299</v>
      </c>
      <c r="AJ10" s="8007">
        <v>8.6010203589807904E-2</v>
      </c>
      <c r="AK10" s="8007">
        <v>0.179775840473718</v>
      </c>
      <c r="AL10" s="8007">
        <v>0.10427048678958099</v>
      </c>
      <c r="AM10" s="8007">
        <v>7.5931728461563694E-2</v>
      </c>
      <c r="AN10" s="8007">
        <v>8.9138196919572296E-2</v>
      </c>
      <c r="AO10" s="8007">
        <v>0.13728036772399099</v>
      </c>
      <c r="AP10" s="8019"/>
      <c r="AQ10" s="8007">
        <v>7.9782154445064493E-2</v>
      </c>
      <c r="AR10" s="8007">
        <v>0.26206486417602998</v>
      </c>
      <c r="AS10" s="8007">
        <v>0.12037489556131201</v>
      </c>
      <c r="AT10" s="8007">
        <v>0.144753921159019</v>
      </c>
      <c r="AU10" s="8007">
        <v>0.104903985923036</v>
      </c>
      <c r="AV10" s="8007">
        <v>0.114286123438329</v>
      </c>
      <c r="AW10" s="8007">
        <v>9.6227103807236494E-2</v>
      </c>
      <c r="AX10" s="8007">
        <v>7.5774912182340406E-2</v>
      </c>
      <c r="AY10" s="8007">
        <v>3.8626459290569903E-2</v>
      </c>
      <c r="AZ10" s="8004">
        <v>8.5051770587347406E-2</v>
      </c>
    </row>
    <row r="11" spans="1:52" ht="17" x14ac:dyDescent="0.2">
      <c r="A11" s="8071" t="s">
        <v>247</v>
      </c>
      <c r="B11" s="8006">
        <v>0.15808475753498599</v>
      </c>
      <c r="C11" s="8007">
        <v>0.17266025912445801</v>
      </c>
      <c r="D11" s="8007">
        <v>0.14582357592317</v>
      </c>
      <c r="E11" s="8007">
        <v>0.122698881152822</v>
      </c>
      <c r="F11" s="8007">
        <v>0.12860865469353</v>
      </c>
      <c r="G11" s="8007">
        <v>0.16481168363544099</v>
      </c>
      <c r="H11" s="8007">
        <v>0.17579206035247699</v>
      </c>
      <c r="I11" s="8007">
        <v>0.20026854144933501</v>
      </c>
      <c r="J11" s="8007">
        <v>0.16902497142683801</v>
      </c>
      <c r="K11" s="8007">
        <v>0.16073899555663501</v>
      </c>
      <c r="L11" s="8007">
        <v>0.158222874397871</v>
      </c>
      <c r="M11" s="8007">
        <v>0.13676432204127201</v>
      </c>
      <c r="N11" s="8007">
        <v>0.14768184092428799</v>
      </c>
      <c r="O11" s="8007">
        <v>0.19148160953080801</v>
      </c>
      <c r="P11" s="8007">
        <v>0.18892428189694099</v>
      </c>
      <c r="Q11" s="8007">
        <v>9.8414312532317694E-2</v>
      </c>
      <c r="R11" s="8007">
        <v>0.15615915989115001</v>
      </c>
      <c r="S11" s="8007">
        <v>0.16420354371274501</v>
      </c>
      <c r="T11" s="8007">
        <v>0.124530877121295</v>
      </c>
      <c r="U11" s="8007">
        <v>0.20431546011190199</v>
      </c>
      <c r="V11" s="8009"/>
      <c r="W11" s="8011"/>
      <c r="X11" s="8013"/>
      <c r="Y11" s="8015"/>
      <c r="Z11" s="8007">
        <v>0.13648833944576599</v>
      </c>
      <c r="AA11" s="8007">
        <v>0.14408834306190599</v>
      </c>
      <c r="AB11" s="8007">
        <v>0.18664203781198599</v>
      </c>
      <c r="AC11" s="8007">
        <v>0.108416636711388</v>
      </c>
      <c r="AD11" s="8017"/>
      <c r="AE11" s="8007">
        <v>0.274128283543222</v>
      </c>
      <c r="AF11" s="8007">
        <v>0.26056847814846301</v>
      </c>
      <c r="AG11" s="8007">
        <v>0.14562967581446501</v>
      </c>
      <c r="AH11" s="8007">
        <v>0.15154707606204801</v>
      </c>
      <c r="AI11" s="8007">
        <v>0.23337985016052501</v>
      </c>
      <c r="AJ11" s="8007">
        <v>0.147168982591008</v>
      </c>
      <c r="AK11" s="8007">
        <v>0.14465286648787701</v>
      </c>
      <c r="AL11" s="8007">
        <v>0.152385059969706</v>
      </c>
      <c r="AM11" s="8007">
        <v>0.162968582852201</v>
      </c>
      <c r="AN11" s="8007">
        <v>0.124156679059192</v>
      </c>
      <c r="AO11" s="8007">
        <v>0.19585157216759999</v>
      </c>
      <c r="AP11" s="8019"/>
      <c r="AQ11" s="8007">
        <v>0.15977161781146501</v>
      </c>
      <c r="AR11" s="8007">
        <v>0.20222160864855701</v>
      </c>
      <c r="AS11" s="8007">
        <v>0.12476778778757799</v>
      </c>
      <c r="AT11" s="8007">
        <v>0.16384489918506501</v>
      </c>
      <c r="AU11" s="8007">
        <v>0.146752977068725</v>
      </c>
      <c r="AV11" s="8007">
        <v>0.17246540004502101</v>
      </c>
      <c r="AW11" s="8007">
        <v>0.13655015829109499</v>
      </c>
      <c r="AX11" s="8007">
        <v>0.14023260627835199</v>
      </c>
      <c r="AY11" s="8007">
        <v>0.17330011823236299</v>
      </c>
      <c r="AZ11" s="8004">
        <v>0.201034132513259</v>
      </c>
    </row>
    <row r="12" spans="1:52" ht="17" x14ac:dyDescent="0.2">
      <c r="A12" s="8071" t="s">
        <v>248</v>
      </c>
      <c r="B12" s="8006">
        <v>0.15492285134720599</v>
      </c>
      <c r="C12" s="8007">
        <v>0.15319505828390201</v>
      </c>
      <c r="D12" s="8007">
        <v>0.15637630283954501</v>
      </c>
      <c r="E12" s="8007">
        <v>0.155512045504927</v>
      </c>
      <c r="F12" s="8007">
        <v>0.13979244537636401</v>
      </c>
      <c r="G12" s="8007">
        <v>0.160727989574486</v>
      </c>
      <c r="H12" s="8007">
        <v>0.15260625267535199</v>
      </c>
      <c r="I12" s="8007">
        <v>0.170513577762335</v>
      </c>
      <c r="J12" s="8007">
        <v>0.15056246026192499</v>
      </c>
      <c r="K12" s="8007">
        <v>0.146152897141959</v>
      </c>
      <c r="L12" s="8007">
        <v>0.174657908302847</v>
      </c>
      <c r="M12" s="8007">
        <v>0.14858104420593099</v>
      </c>
      <c r="N12" s="8007">
        <v>0.16153870024447101</v>
      </c>
      <c r="O12" s="8007">
        <v>0.142274179573878</v>
      </c>
      <c r="P12" s="8007">
        <v>0.14006767440664</v>
      </c>
      <c r="Q12" s="8007">
        <v>0.15252027043803101</v>
      </c>
      <c r="R12" s="8007">
        <v>0.12144689979808999</v>
      </c>
      <c r="S12" s="8007">
        <v>0.24468844899654699</v>
      </c>
      <c r="T12" s="8007">
        <v>0.185704205624209</v>
      </c>
      <c r="U12" s="8007">
        <v>0.13207366424245501</v>
      </c>
      <c r="V12" s="8009"/>
      <c r="W12" s="8011"/>
      <c r="X12" s="8013"/>
      <c r="Y12" s="8015"/>
      <c r="Z12" s="8007">
        <v>0.113894716729931</v>
      </c>
      <c r="AA12" s="8007">
        <v>0.155466615711918</v>
      </c>
      <c r="AB12" s="8007">
        <v>0.20031362090868299</v>
      </c>
      <c r="AC12" s="8007">
        <v>0.18499895069949901</v>
      </c>
      <c r="AD12" s="8017"/>
      <c r="AE12" s="8007">
        <v>0.152194815774362</v>
      </c>
      <c r="AF12" s="8007">
        <v>0.16356999581686199</v>
      </c>
      <c r="AG12" s="8007">
        <v>0.19610462685984301</v>
      </c>
      <c r="AH12" s="8007">
        <v>0.20138154415653101</v>
      </c>
      <c r="AI12" s="8007">
        <v>0.13136496237185299</v>
      </c>
      <c r="AJ12" s="8007">
        <v>0.151823717268459</v>
      </c>
      <c r="AK12" s="8007">
        <v>3.8066281695962802E-2</v>
      </c>
      <c r="AL12" s="8007">
        <v>0.14112424704193699</v>
      </c>
      <c r="AM12" s="8007">
        <v>0.15255015118907</v>
      </c>
      <c r="AN12" s="8007">
        <v>0.189896252594218</v>
      </c>
      <c r="AO12" s="8007">
        <v>0.15886617743472201</v>
      </c>
      <c r="AP12" s="8019"/>
      <c r="AQ12" s="8007">
        <v>0.152887094122755</v>
      </c>
      <c r="AR12" s="8007">
        <v>0.12508123951319999</v>
      </c>
      <c r="AS12" s="8007">
        <v>0.202886178435465</v>
      </c>
      <c r="AT12" s="8007">
        <v>0.11518223409048001</v>
      </c>
      <c r="AU12" s="8007">
        <v>0.143223118946913</v>
      </c>
      <c r="AV12" s="8007">
        <v>0.165080877269146</v>
      </c>
      <c r="AW12" s="8007">
        <v>0.16656777595759301</v>
      </c>
      <c r="AX12" s="8007">
        <v>0.16774083154508099</v>
      </c>
      <c r="AY12" s="8007">
        <v>0.15663994029175901</v>
      </c>
      <c r="AZ12" s="8004">
        <v>0.111572203787043</v>
      </c>
    </row>
    <row r="13" spans="1:52" ht="17" x14ac:dyDescent="0.2">
      <c r="A13" s="8071" t="s">
        <v>249</v>
      </c>
      <c r="B13" s="8006">
        <v>0.51710760807255296</v>
      </c>
      <c r="C13" s="8007">
        <v>0.45691555120051702</v>
      </c>
      <c r="D13" s="8007">
        <v>0.56774227998188198</v>
      </c>
      <c r="E13" s="8007">
        <v>0.57729994787138805</v>
      </c>
      <c r="F13" s="8007">
        <v>0.52133664569848404</v>
      </c>
      <c r="G13" s="8007">
        <v>0.49789551479127703</v>
      </c>
      <c r="H13" s="8007">
        <v>0.49918967614102699</v>
      </c>
      <c r="I13" s="8007">
        <v>0.49682464944818899</v>
      </c>
      <c r="J13" s="8007">
        <v>0.43189751203788701</v>
      </c>
      <c r="K13" s="8007">
        <v>0.50066640533124296</v>
      </c>
      <c r="L13" s="8007">
        <v>0.545161967378476</v>
      </c>
      <c r="M13" s="8007">
        <v>0.63035173335653405</v>
      </c>
      <c r="N13" s="8007">
        <v>0.57472442290451498</v>
      </c>
      <c r="O13" s="8007">
        <v>0.34275512428257199</v>
      </c>
      <c r="P13" s="8007">
        <v>0.50725246743812302</v>
      </c>
      <c r="Q13" s="8007">
        <v>0.53752635345857802</v>
      </c>
      <c r="R13" s="8007">
        <v>0.57687668436492601</v>
      </c>
      <c r="S13" s="8007">
        <v>0.38771860522762303</v>
      </c>
      <c r="T13" s="8007">
        <v>0.52556632804585002</v>
      </c>
      <c r="U13" s="8007">
        <v>0.354968927840632</v>
      </c>
      <c r="V13" s="8009"/>
      <c r="W13" s="8011"/>
      <c r="X13" s="8013"/>
      <c r="Y13" s="8015"/>
      <c r="Z13" s="8007">
        <v>0.66703131627045897</v>
      </c>
      <c r="AA13" s="8007">
        <v>0.55833525879389101</v>
      </c>
      <c r="AB13" s="8007">
        <v>0.38650169070393098</v>
      </c>
      <c r="AC13" s="8007">
        <v>0.30029525861621198</v>
      </c>
      <c r="AD13" s="8017"/>
      <c r="AE13" s="8007">
        <v>0.17431435655684799</v>
      </c>
      <c r="AF13" s="8007">
        <v>0.42093357568823803</v>
      </c>
      <c r="AG13" s="8007">
        <v>0.48376063670774</v>
      </c>
      <c r="AH13" s="8007">
        <v>0.43378448351842103</v>
      </c>
      <c r="AI13" s="8007">
        <v>0.43213050674494002</v>
      </c>
      <c r="AJ13" s="8007">
        <v>0.54625156450343604</v>
      </c>
      <c r="AK13" s="8007">
        <v>0.32246152160542202</v>
      </c>
      <c r="AL13" s="8007">
        <v>0.50894950433279795</v>
      </c>
      <c r="AM13" s="8007">
        <v>0.54537990310748996</v>
      </c>
      <c r="AN13" s="8007">
        <v>0.55860907235229795</v>
      </c>
      <c r="AO13" s="8007">
        <v>0.40630581394986398</v>
      </c>
      <c r="AP13" s="8019"/>
      <c r="AQ13" s="8007">
        <v>0.53863706711362203</v>
      </c>
      <c r="AR13" s="8007">
        <v>0.25671544577306699</v>
      </c>
      <c r="AS13" s="8007">
        <v>0.467218312690306</v>
      </c>
      <c r="AT13" s="8007">
        <v>0.50379663647893402</v>
      </c>
      <c r="AU13" s="8007">
        <v>0.45768432688659599</v>
      </c>
      <c r="AV13" s="8007">
        <v>0.47399501350634299</v>
      </c>
      <c r="AW13" s="8007">
        <v>0.54753679936896704</v>
      </c>
      <c r="AX13" s="8007">
        <v>0.57108783638298399</v>
      </c>
      <c r="AY13" s="8007">
        <v>0.62256874610900703</v>
      </c>
      <c r="AZ13" s="8004">
        <v>0.54307243788680803</v>
      </c>
    </row>
    <row r="14" spans="1:52" ht="17" x14ac:dyDescent="0.2">
      <c r="A14" s="8071" t="s">
        <v>180</v>
      </c>
      <c r="B14" s="8006">
        <v>3.3442209884737902E-2</v>
      </c>
      <c r="C14" s="8007">
        <v>3.57820207768446E-2</v>
      </c>
      <c r="D14" s="8007">
        <v>3.1473917671305703E-2</v>
      </c>
      <c r="E14" s="8007">
        <v>3.96855808867679E-2</v>
      </c>
      <c r="F14" s="8007">
        <v>4.3606223599842002E-2</v>
      </c>
      <c r="G14" s="8007">
        <v>3.3605185653257097E-2</v>
      </c>
      <c r="H14" s="8007">
        <v>9.0779860399514706E-3</v>
      </c>
      <c r="I14" s="8007">
        <v>3.7857453903022802E-2</v>
      </c>
      <c r="J14" s="8007">
        <v>4.49069278612029E-2</v>
      </c>
      <c r="K14" s="8007">
        <v>3.66093121638374E-2</v>
      </c>
      <c r="L14" s="8007">
        <v>3.1890680094612697E-2</v>
      </c>
      <c r="M14" s="8007">
        <v>1.2918904382627701E-2</v>
      </c>
      <c r="N14" s="8007">
        <v>2.3242697860549999E-2</v>
      </c>
      <c r="O14" s="8007">
        <v>6.6830833749850299E-2</v>
      </c>
      <c r="P14" s="8007">
        <v>3.04014162161961E-2</v>
      </c>
      <c r="Q14" s="8007">
        <v>3.0206757928167498E-2</v>
      </c>
      <c r="R14" s="8007">
        <v>2.94532453691203E-2</v>
      </c>
      <c r="S14" s="8007">
        <v>3.9902705039847199E-2</v>
      </c>
      <c r="T14" s="8007">
        <v>4.34809349388861E-2</v>
      </c>
      <c r="U14" s="8007">
        <v>4.1176319884511099E-2</v>
      </c>
      <c r="V14" s="8009"/>
      <c r="W14" s="8011"/>
      <c r="X14" s="8013"/>
      <c r="Y14" s="8015"/>
      <c r="Z14" s="8007">
        <v>2.14776948254937E-2</v>
      </c>
      <c r="AA14" s="8007">
        <v>3.2131272970611198E-2</v>
      </c>
      <c r="AB14" s="8007">
        <v>4.2576782244806502E-2</v>
      </c>
      <c r="AC14" s="8007">
        <v>2.1609356851516701E-2</v>
      </c>
      <c r="AD14" s="8017"/>
      <c r="AE14" s="8007">
        <v>9.4240639592597999E-2</v>
      </c>
      <c r="AF14" s="8007">
        <v>2.7160581241842199E-2</v>
      </c>
      <c r="AG14" s="8007">
        <v>2.0065153335667701E-2</v>
      </c>
      <c r="AH14" s="8007">
        <v>0</v>
      </c>
      <c r="AI14" s="8007">
        <v>2.0937380177100499E-2</v>
      </c>
      <c r="AJ14" s="8007">
        <v>2.77910921015029E-2</v>
      </c>
      <c r="AK14" s="8007">
        <v>0.30299385690345099</v>
      </c>
      <c r="AL14" s="8007">
        <v>4.4066255733463899E-2</v>
      </c>
      <c r="AM14" s="8007">
        <v>2.25821761278907E-2</v>
      </c>
      <c r="AN14" s="8007">
        <v>3.2595434175641098E-2</v>
      </c>
      <c r="AO14" s="8007">
        <v>4.0386571507832501E-2</v>
      </c>
      <c r="AP14" s="8019"/>
      <c r="AQ14" s="8007">
        <v>3.4217602943704802E-2</v>
      </c>
      <c r="AR14" s="8007">
        <v>0</v>
      </c>
      <c r="AS14" s="8007">
        <v>3.6174415230744002E-2</v>
      </c>
      <c r="AT14" s="8007">
        <v>3.4598680581471898E-2</v>
      </c>
      <c r="AU14" s="8007">
        <v>6.5351713327056804E-2</v>
      </c>
      <c r="AV14" s="8007">
        <v>2.82922213914749E-2</v>
      </c>
      <c r="AW14" s="8007">
        <v>3.2960592991109601E-2</v>
      </c>
      <c r="AX14" s="8007">
        <v>1.58295427240586E-2</v>
      </c>
      <c r="AY14" s="8007">
        <v>0</v>
      </c>
      <c r="AZ14" s="8004">
        <v>2.77101205293981E-2</v>
      </c>
    </row>
    <row r="15" spans="1:52" ht="17" x14ac:dyDescent="0.2">
      <c r="A15" s="8072" t="s">
        <v>68</v>
      </c>
      <c r="B15" s="8070">
        <v>1508</v>
      </c>
      <c r="C15" s="8020">
        <v>655</v>
      </c>
      <c r="D15" s="8021">
        <v>853</v>
      </c>
      <c r="E15" s="8022">
        <v>252</v>
      </c>
      <c r="F15" s="8023">
        <v>370</v>
      </c>
      <c r="G15" s="8024">
        <v>241</v>
      </c>
      <c r="H15" s="8025">
        <v>294</v>
      </c>
      <c r="I15" s="8026">
        <v>351</v>
      </c>
      <c r="J15" s="8027">
        <v>239</v>
      </c>
      <c r="K15" s="8028">
        <v>570</v>
      </c>
      <c r="L15" s="8029">
        <v>425</v>
      </c>
      <c r="M15" s="8030">
        <v>274</v>
      </c>
      <c r="N15" s="8031">
        <v>1036</v>
      </c>
      <c r="O15" s="8032">
        <v>232</v>
      </c>
      <c r="P15" s="8033">
        <v>147</v>
      </c>
      <c r="Q15" s="8034">
        <v>92</v>
      </c>
      <c r="R15" s="8035">
        <v>862</v>
      </c>
      <c r="S15" s="8036">
        <v>261</v>
      </c>
      <c r="T15" s="8037">
        <v>254</v>
      </c>
      <c r="U15" s="8038">
        <v>90</v>
      </c>
      <c r="V15" s="8039">
        <v>18</v>
      </c>
      <c r="W15" s="8040">
        <v>9</v>
      </c>
      <c r="X15" s="8041">
        <v>6</v>
      </c>
      <c r="Y15" s="8042">
        <v>8</v>
      </c>
      <c r="Z15" s="8043">
        <v>470</v>
      </c>
      <c r="AA15" s="8044">
        <v>508</v>
      </c>
      <c r="AB15" s="8045">
        <v>419</v>
      </c>
      <c r="AC15" s="8046">
        <v>51</v>
      </c>
      <c r="AD15" s="8047">
        <v>20</v>
      </c>
      <c r="AE15" s="8048">
        <v>40</v>
      </c>
      <c r="AF15" s="8049">
        <v>112</v>
      </c>
      <c r="AG15" s="8050">
        <v>168</v>
      </c>
      <c r="AH15" s="8051">
        <v>78</v>
      </c>
      <c r="AI15" s="8052">
        <v>79</v>
      </c>
      <c r="AJ15" s="8053">
        <v>1063</v>
      </c>
      <c r="AK15" s="8054">
        <v>42</v>
      </c>
      <c r="AL15" s="8055">
        <v>500</v>
      </c>
      <c r="AM15" s="8056">
        <v>606</v>
      </c>
      <c r="AN15" s="8057">
        <v>191</v>
      </c>
      <c r="AO15" s="8058">
        <v>201</v>
      </c>
      <c r="AP15" s="8059">
        <v>10</v>
      </c>
      <c r="AQ15" s="8060">
        <v>1189</v>
      </c>
      <c r="AR15" s="8061">
        <v>61</v>
      </c>
      <c r="AS15" s="8062">
        <v>142</v>
      </c>
      <c r="AT15" s="8063">
        <v>112</v>
      </c>
      <c r="AU15" s="8064">
        <v>291</v>
      </c>
      <c r="AV15" s="8065">
        <v>407</v>
      </c>
      <c r="AW15" s="8066">
        <v>337</v>
      </c>
      <c r="AX15" s="8067">
        <v>201</v>
      </c>
      <c r="AY15" s="8068">
        <v>117</v>
      </c>
      <c r="AZ15" s="8069">
        <v>155</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342</v>
      </c>
    </row>
    <row r="8" spans="1:52" ht="51" x14ac:dyDescent="0.2">
      <c r="A8" s="99" t="s">
        <v>341</v>
      </c>
    </row>
    <row r="9" spans="1:52" ht="17" x14ac:dyDescent="0.2">
      <c r="A9" s="8184" t="s">
        <v>245</v>
      </c>
      <c r="B9" s="8118">
        <v>0.42939032138952699</v>
      </c>
      <c r="C9" s="8073">
        <v>0.39919489736670399</v>
      </c>
      <c r="D9" s="8074">
        <v>0.45482820669209501</v>
      </c>
      <c r="E9" s="8075">
        <v>0.54366101310796799</v>
      </c>
      <c r="F9" s="8076">
        <v>0.416130782695674</v>
      </c>
      <c r="G9" s="8077">
        <v>0.38892973891698401</v>
      </c>
      <c r="H9" s="8078">
        <v>0.39359348242159198</v>
      </c>
      <c r="I9" s="8079">
        <v>0.42186059730961001</v>
      </c>
      <c r="J9" s="8080">
        <v>0.42547804480731199</v>
      </c>
      <c r="K9" s="8081">
        <v>0.41230880797393399</v>
      </c>
      <c r="L9" s="8082">
        <v>0.43994562553778999</v>
      </c>
      <c r="M9" s="8083">
        <v>0.45290217734140698</v>
      </c>
      <c r="N9" s="8084">
        <v>0.45524282088573298</v>
      </c>
      <c r="O9" s="8085">
        <v>0.35184933786783001</v>
      </c>
      <c r="P9" s="8086">
        <v>0.412451252046248</v>
      </c>
      <c r="Q9" s="8087">
        <v>0.459879592119108</v>
      </c>
      <c r="R9" s="8088">
        <v>0.44092928616210603</v>
      </c>
      <c r="S9" s="8089">
        <v>0.42821512157237801</v>
      </c>
      <c r="T9" s="8090">
        <v>0.41761252968551499</v>
      </c>
      <c r="U9" s="8091">
        <v>0.412315691802497</v>
      </c>
      <c r="V9" s="8121"/>
      <c r="W9" s="8123"/>
      <c r="X9" s="8125"/>
      <c r="Y9" s="8127"/>
      <c r="Z9" s="8092">
        <v>0.55242354263915705</v>
      </c>
      <c r="AA9" s="8093">
        <v>0.39977637951477302</v>
      </c>
      <c r="AB9" s="8094">
        <v>0.36626111832885799</v>
      </c>
      <c r="AC9" s="8095">
        <v>0.32741622587548003</v>
      </c>
      <c r="AD9" s="8129"/>
      <c r="AE9" s="8096">
        <v>0.27537441442046001</v>
      </c>
      <c r="AF9" s="8097">
        <v>0.40186150388949599</v>
      </c>
      <c r="AG9" s="8098">
        <v>0.42499547551539402</v>
      </c>
      <c r="AH9" s="8099">
        <v>0.41034013716926598</v>
      </c>
      <c r="AI9" s="8100">
        <v>0.34910054810257102</v>
      </c>
      <c r="AJ9" s="8101">
        <v>0.44556267808879801</v>
      </c>
      <c r="AK9" s="8102">
        <v>0.38332985168163802</v>
      </c>
      <c r="AL9" s="8103">
        <v>0.47346472675020801</v>
      </c>
      <c r="AM9" s="8104">
        <v>0.40662921552901998</v>
      </c>
      <c r="AN9" s="8105">
        <v>0.40418988932045902</v>
      </c>
      <c r="AO9" s="8106">
        <v>0.41140751220611999</v>
      </c>
      <c r="AP9" s="8131"/>
      <c r="AQ9" s="8107">
        <v>0.42473286982965902</v>
      </c>
      <c r="AR9" s="8108">
        <v>0.38943567742072499</v>
      </c>
      <c r="AS9" s="8109">
        <v>0.44735224140199997</v>
      </c>
      <c r="AT9" s="8110">
        <v>0.50965328464440096</v>
      </c>
      <c r="AU9" s="8111">
        <v>0.39093463617739599</v>
      </c>
      <c r="AV9" s="8112">
        <v>0.45404793196675602</v>
      </c>
      <c r="AW9" s="8113">
        <v>0.41512696014425399</v>
      </c>
      <c r="AX9" s="8114">
        <v>0.433435087908487</v>
      </c>
      <c r="AY9" s="8115">
        <v>0.456650903574082</v>
      </c>
      <c r="AZ9" s="8116">
        <v>0.45140658118964</v>
      </c>
    </row>
    <row r="10" spans="1:52" ht="17" x14ac:dyDescent="0.2">
      <c r="A10" s="8184" t="s">
        <v>246</v>
      </c>
      <c r="B10" s="8119">
        <v>0.26009023321171099</v>
      </c>
      <c r="C10" s="8120">
        <v>0.287802003535651</v>
      </c>
      <c r="D10" s="8120">
        <v>0.23674468143212199</v>
      </c>
      <c r="E10" s="8120">
        <v>0.27679546933082699</v>
      </c>
      <c r="F10" s="8120">
        <v>0.28059339834958702</v>
      </c>
      <c r="G10" s="8120">
        <v>0.26075051198555599</v>
      </c>
      <c r="H10" s="8120">
        <v>0.28601006946954199</v>
      </c>
      <c r="I10" s="8120">
        <v>0.198093378886017</v>
      </c>
      <c r="J10" s="8120">
        <v>0.22101851661050501</v>
      </c>
      <c r="K10" s="8120">
        <v>0.25065456949213699</v>
      </c>
      <c r="L10" s="8120">
        <v>0.27890524841323799</v>
      </c>
      <c r="M10" s="8120">
        <v>0.30666201825310102</v>
      </c>
      <c r="N10" s="8120">
        <v>0.281826323999877</v>
      </c>
      <c r="O10" s="8120">
        <v>0.21781037455382801</v>
      </c>
      <c r="P10" s="8120">
        <v>0.233609152466665</v>
      </c>
      <c r="Q10" s="8120">
        <v>0.22514643404542001</v>
      </c>
      <c r="R10" s="8120">
        <v>0.248109989747025</v>
      </c>
      <c r="S10" s="8120">
        <v>0.26806331492136398</v>
      </c>
      <c r="T10" s="8120">
        <v>0.31990495630275501</v>
      </c>
      <c r="U10" s="8120">
        <v>0.19031265977461401</v>
      </c>
      <c r="V10" s="8122"/>
      <c r="W10" s="8124"/>
      <c r="X10" s="8126"/>
      <c r="Y10" s="8128"/>
      <c r="Z10" s="8120">
        <v>0.24920677680695899</v>
      </c>
      <c r="AA10" s="8120">
        <v>0.30415288087786402</v>
      </c>
      <c r="AB10" s="8120">
        <v>0.245145088313869</v>
      </c>
      <c r="AC10" s="8120">
        <v>0.20394641556698401</v>
      </c>
      <c r="AD10" s="8130"/>
      <c r="AE10" s="8120">
        <v>0.15952088374804499</v>
      </c>
      <c r="AF10" s="8120">
        <v>0.28876159869683699</v>
      </c>
      <c r="AG10" s="8120">
        <v>0.277762078786359</v>
      </c>
      <c r="AH10" s="8120">
        <v>0.24187759650603499</v>
      </c>
      <c r="AI10" s="8120">
        <v>0.28527852862584302</v>
      </c>
      <c r="AJ10" s="8120">
        <v>0.25255366042385602</v>
      </c>
      <c r="AK10" s="8120">
        <v>0.243393866050054</v>
      </c>
      <c r="AL10" s="8120">
        <v>0.22771764014918799</v>
      </c>
      <c r="AM10" s="8120">
        <v>0.294637796471236</v>
      </c>
      <c r="AN10" s="8120">
        <v>0.25016957069818302</v>
      </c>
      <c r="AO10" s="8120">
        <v>0.24942989845211599</v>
      </c>
      <c r="AP10" s="8132"/>
      <c r="AQ10" s="8120">
        <v>0.268439733072038</v>
      </c>
      <c r="AR10" s="8120">
        <v>0.11185636712472299</v>
      </c>
      <c r="AS10" s="8120">
        <v>0.28427902688874701</v>
      </c>
      <c r="AT10" s="8120">
        <v>0.21309189094353101</v>
      </c>
      <c r="AU10" s="8120">
        <v>0.26470093043318998</v>
      </c>
      <c r="AV10" s="8120">
        <v>0.23219742733281201</v>
      </c>
      <c r="AW10" s="8120">
        <v>0.27906389821390898</v>
      </c>
      <c r="AX10" s="8120">
        <v>0.27492192133652399</v>
      </c>
      <c r="AY10" s="8120">
        <v>0.28358120182410401</v>
      </c>
      <c r="AZ10" s="8117">
        <v>0.24691012951236299</v>
      </c>
    </row>
    <row r="11" spans="1:52" ht="17" x14ac:dyDescent="0.2">
      <c r="A11" s="8184" t="s">
        <v>247</v>
      </c>
      <c r="B11" s="8119">
        <v>0.143329827521294</v>
      </c>
      <c r="C11" s="8120">
        <v>0.146306656504431</v>
      </c>
      <c r="D11" s="8120">
        <v>0.140822022557828</v>
      </c>
      <c r="E11" s="8120">
        <v>8.6954757198613397E-2</v>
      </c>
      <c r="F11" s="8120">
        <v>0.142129782445611</v>
      </c>
      <c r="G11" s="8120">
        <v>0.165158681956073</v>
      </c>
      <c r="H11" s="8120">
        <v>0.165105865772608</v>
      </c>
      <c r="I11" s="8120">
        <v>0.15143109220591799</v>
      </c>
      <c r="J11" s="8120">
        <v>0.14194197195991001</v>
      </c>
      <c r="K11" s="8120">
        <v>0.172711997121375</v>
      </c>
      <c r="L11" s="8120">
        <v>0.118898617128938</v>
      </c>
      <c r="M11" s="8120">
        <v>0.124070431282364</v>
      </c>
      <c r="N11" s="8120">
        <v>0.11738618876668901</v>
      </c>
      <c r="O11" s="8120">
        <v>0.20257400642023199</v>
      </c>
      <c r="P11" s="8120">
        <v>0.18673687517333301</v>
      </c>
      <c r="Q11" s="8120">
        <v>0.13165281429020401</v>
      </c>
      <c r="R11" s="8120">
        <v>0.144579277221874</v>
      </c>
      <c r="S11" s="8120">
        <v>0.13033103202509899</v>
      </c>
      <c r="T11" s="8120">
        <v>9.5892450640923499E-2</v>
      </c>
      <c r="U11" s="8120">
        <v>0.25354971155634798</v>
      </c>
      <c r="V11" s="8122"/>
      <c r="W11" s="8124"/>
      <c r="X11" s="8126"/>
      <c r="Y11" s="8128"/>
      <c r="Z11" s="8120">
        <v>0.10730341360991701</v>
      </c>
      <c r="AA11" s="8120">
        <v>0.148741215441939</v>
      </c>
      <c r="AB11" s="8120">
        <v>0.17396665285039101</v>
      </c>
      <c r="AC11" s="8120">
        <v>0.16491064161381599</v>
      </c>
      <c r="AD11" s="8130"/>
      <c r="AE11" s="8120">
        <v>0.17615197178313899</v>
      </c>
      <c r="AF11" s="8120">
        <v>0.15421533335974499</v>
      </c>
      <c r="AG11" s="8120">
        <v>0.10806945798262001</v>
      </c>
      <c r="AH11" s="8120">
        <v>0.18638850422132799</v>
      </c>
      <c r="AI11" s="8120">
        <v>0.190764430057759</v>
      </c>
      <c r="AJ11" s="8120">
        <v>0.140832254562924</v>
      </c>
      <c r="AK11" s="8120">
        <v>9.0751052299210697E-2</v>
      </c>
      <c r="AL11" s="8120">
        <v>0.139285500344587</v>
      </c>
      <c r="AM11" s="8120">
        <v>0.14389348726732001</v>
      </c>
      <c r="AN11" s="8120">
        <v>0.125909976089465</v>
      </c>
      <c r="AO11" s="8120">
        <v>0.16910685642128301</v>
      </c>
      <c r="AP11" s="8132"/>
      <c r="AQ11" s="8120">
        <v>0.150015421428916</v>
      </c>
      <c r="AR11" s="8120">
        <v>0.13305297736621099</v>
      </c>
      <c r="AS11" s="8120">
        <v>9.3294210950321602E-2</v>
      </c>
      <c r="AT11" s="8120">
        <v>0.149327429602019</v>
      </c>
      <c r="AU11" s="8120">
        <v>0.14842811970402101</v>
      </c>
      <c r="AV11" s="8120">
        <v>0.14694441969849101</v>
      </c>
      <c r="AW11" s="8120">
        <v>0.14446182093059101</v>
      </c>
      <c r="AX11" s="8120">
        <v>0.14654940004894201</v>
      </c>
      <c r="AY11" s="8120">
        <v>0.10241186857007401</v>
      </c>
      <c r="AZ11" s="8117">
        <v>0.14655677662595501</v>
      </c>
    </row>
    <row r="12" spans="1:52" ht="17" x14ac:dyDescent="0.2">
      <c r="A12" s="8184" t="s">
        <v>248</v>
      </c>
      <c r="B12" s="8119">
        <v>6.1811825181963501E-2</v>
      </c>
      <c r="C12" s="8120">
        <v>6.0408775445810498E-2</v>
      </c>
      <c r="D12" s="8120">
        <v>6.2993812831319995E-2</v>
      </c>
      <c r="E12" s="8120">
        <v>4.5127075481819601E-2</v>
      </c>
      <c r="F12" s="8120">
        <v>4.5227806951737899E-2</v>
      </c>
      <c r="G12" s="8120">
        <v>5.3531614367661302E-2</v>
      </c>
      <c r="H12" s="8120">
        <v>7.2189196679411399E-2</v>
      </c>
      <c r="I12" s="8120">
        <v>9.2213632661903397E-2</v>
      </c>
      <c r="J12" s="8120">
        <v>6.6135361162296097E-2</v>
      </c>
      <c r="K12" s="8120">
        <v>5.71376744441267E-2</v>
      </c>
      <c r="L12" s="8120">
        <v>6.9997292139367701E-2</v>
      </c>
      <c r="M12" s="8120">
        <v>5.2465059706970199E-2</v>
      </c>
      <c r="N12" s="8120">
        <v>5.8131154224347302E-2</v>
      </c>
      <c r="O12" s="8120">
        <v>5.4877186110755198E-2</v>
      </c>
      <c r="P12" s="8120">
        <v>9.5746012423518795E-2</v>
      </c>
      <c r="Q12" s="8120">
        <v>6.3526794668417097E-2</v>
      </c>
      <c r="R12" s="8120">
        <v>5.4916787944493603E-2</v>
      </c>
      <c r="S12" s="8120">
        <v>6.2221029341116098E-2</v>
      </c>
      <c r="T12" s="8120">
        <v>7.5293393403663797E-2</v>
      </c>
      <c r="U12" s="8120">
        <v>6.7008707333564302E-2</v>
      </c>
      <c r="V12" s="8122"/>
      <c r="W12" s="8124"/>
      <c r="X12" s="8126"/>
      <c r="Y12" s="8128"/>
      <c r="Z12" s="8120">
        <v>3.67678331212586E-2</v>
      </c>
      <c r="AA12" s="8120">
        <v>5.4631379022808298E-2</v>
      </c>
      <c r="AB12" s="8120">
        <v>7.6966177988466306E-2</v>
      </c>
      <c r="AC12" s="8120">
        <v>0.139069024534033</v>
      </c>
      <c r="AD12" s="8130"/>
      <c r="AE12" s="8120">
        <v>0.10607115446718</v>
      </c>
      <c r="AF12" s="8120">
        <v>2.7194688577696399E-2</v>
      </c>
      <c r="AG12" s="8120">
        <v>9.4158810997196404E-2</v>
      </c>
      <c r="AH12" s="8120">
        <v>5.3877585580565802E-2</v>
      </c>
      <c r="AI12" s="8120">
        <v>8.1598190512319493E-2</v>
      </c>
      <c r="AJ12" s="8120">
        <v>6.1913017488915902E-2</v>
      </c>
      <c r="AK12" s="8120">
        <v>7.7844929634618698E-3</v>
      </c>
      <c r="AL12" s="8120">
        <v>4.9738248092394299E-2</v>
      </c>
      <c r="AM12" s="8120">
        <v>5.9244550338281403E-2</v>
      </c>
      <c r="AN12" s="8120">
        <v>9.6022340672865095E-2</v>
      </c>
      <c r="AO12" s="8120">
        <v>6.7230097638616093E-2</v>
      </c>
      <c r="AP12" s="8132"/>
      <c r="AQ12" s="8120">
        <v>5.6670543544057102E-2</v>
      </c>
      <c r="AR12" s="8120">
        <v>0.159015639048772</v>
      </c>
      <c r="AS12" s="8120">
        <v>5.7779089903263997E-2</v>
      </c>
      <c r="AT12" s="8120">
        <v>6.7127685040494003E-2</v>
      </c>
      <c r="AU12" s="8120">
        <v>6.2236468409390601E-2</v>
      </c>
      <c r="AV12" s="8120">
        <v>6.8440634568551206E-2</v>
      </c>
      <c r="AW12" s="8120">
        <v>5.9653473560257297E-2</v>
      </c>
      <c r="AX12" s="8120">
        <v>4.5374279872087898E-2</v>
      </c>
      <c r="AY12" s="8120">
        <v>8.8779027600355498E-2</v>
      </c>
      <c r="AZ12" s="8117">
        <v>4.9564462507640898E-2</v>
      </c>
    </row>
    <row r="13" spans="1:52" ht="17" x14ac:dyDescent="0.2">
      <c r="A13" s="8184" t="s">
        <v>249</v>
      </c>
      <c r="B13" s="8119">
        <v>3.56430738582258E-2</v>
      </c>
      <c r="C13" s="8120">
        <v>4.3805766828561299E-2</v>
      </c>
      <c r="D13" s="8120">
        <v>2.8766480657132502E-2</v>
      </c>
      <c r="E13" s="8120">
        <v>3.22143950970792E-3</v>
      </c>
      <c r="F13" s="8120">
        <v>2.6978244561140299E-2</v>
      </c>
      <c r="G13" s="8120">
        <v>5.14718251959288E-2</v>
      </c>
      <c r="H13" s="8120">
        <v>4.31335323201745E-2</v>
      </c>
      <c r="I13" s="8120">
        <v>5.2118239887276603E-2</v>
      </c>
      <c r="J13" s="8120">
        <v>4.69615102213903E-2</v>
      </c>
      <c r="K13" s="8120">
        <v>3.0214513253934299E-2</v>
      </c>
      <c r="L13" s="8120">
        <v>3.3291685212624003E-2</v>
      </c>
      <c r="M13" s="8120">
        <v>3.36303862417381E-2</v>
      </c>
      <c r="N13" s="8120">
        <v>3.5526067031471001E-2</v>
      </c>
      <c r="O13" s="8120">
        <v>5.06503370510741E-2</v>
      </c>
      <c r="P13" s="8120">
        <v>1.2997818153259399E-2</v>
      </c>
      <c r="Q13" s="8120">
        <v>2.5939285511261598E-2</v>
      </c>
      <c r="R13" s="8120">
        <v>3.8118658376770802E-2</v>
      </c>
      <c r="S13" s="8120">
        <v>4.2543753801368801E-2</v>
      </c>
      <c r="T13" s="8120">
        <v>2.4170494746070501E-2</v>
      </c>
      <c r="U13" s="8120">
        <v>9.5260479265362602E-3</v>
      </c>
      <c r="V13" s="8122"/>
      <c r="W13" s="8124"/>
      <c r="X13" s="8126"/>
      <c r="Y13" s="8128"/>
      <c r="Z13" s="8120">
        <v>1.7345666874843499E-2</v>
      </c>
      <c r="AA13" s="8120">
        <v>2.8130860720217001E-2</v>
      </c>
      <c r="AB13" s="8120">
        <v>5.0128700352837501E-2</v>
      </c>
      <c r="AC13" s="8120">
        <v>0.122978191290796</v>
      </c>
      <c r="AD13" s="8130"/>
      <c r="AE13" s="8120">
        <v>4.2071557085879403E-2</v>
      </c>
      <c r="AF13" s="8120">
        <v>3.7010795506371597E-2</v>
      </c>
      <c r="AG13" s="8120">
        <v>5.9079291195829199E-2</v>
      </c>
      <c r="AH13" s="8120">
        <v>8.8605555054804899E-2</v>
      </c>
      <c r="AI13" s="8120">
        <v>2.7386101336542599E-2</v>
      </c>
      <c r="AJ13" s="8120">
        <v>3.2717089556891198E-2</v>
      </c>
      <c r="AK13" s="8120">
        <v>1.84503528473908E-2</v>
      </c>
      <c r="AL13" s="8120">
        <v>2.9971599686536399E-2</v>
      </c>
      <c r="AM13" s="8120">
        <v>3.4603741984391298E-2</v>
      </c>
      <c r="AN13" s="8120">
        <v>2.28776467426429E-2</v>
      </c>
      <c r="AO13" s="8120">
        <v>6.0457653218992401E-2</v>
      </c>
      <c r="AP13" s="8132"/>
      <c r="AQ13" s="8120">
        <v>3.0485623151600898E-2</v>
      </c>
      <c r="AR13" s="8120">
        <v>0.13898717867029101</v>
      </c>
      <c r="AS13" s="8120">
        <v>3.6928595848561799E-2</v>
      </c>
      <c r="AT13" s="8120">
        <v>2.14847844607765E-2</v>
      </c>
      <c r="AU13" s="8120">
        <v>3.6330337578514102E-2</v>
      </c>
      <c r="AV13" s="8120">
        <v>2.90481071347422E-2</v>
      </c>
      <c r="AW13" s="8120">
        <v>3.5655453606963802E-2</v>
      </c>
      <c r="AX13" s="8120">
        <v>3.6862876032235203E-2</v>
      </c>
      <c r="AY13" s="8120">
        <v>3.5931683993640301E-2</v>
      </c>
      <c r="AZ13" s="8117">
        <v>4.9114351490748803E-2</v>
      </c>
    </row>
    <row r="14" spans="1:52" ht="17" x14ac:dyDescent="0.2">
      <c r="A14" s="8184" t="s">
        <v>36</v>
      </c>
      <c r="B14" s="8119">
        <v>6.9734718837278206E-2</v>
      </c>
      <c r="C14" s="8120">
        <v>6.2481900318842501E-2</v>
      </c>
      <c r="D14" s="8120">
        <v>7.5844795829502404E-2</v>
      </c>
      <c r="E14" s="8120">
        <v>4.4240245371064302E-2</v>
      </c>
      <c r="F14" s="8120">
        <v>8.8939984996249097E-2</v>
      </c>
      <c r="G14" s="8120">
        <v>8.0157627577796903E-2</v>
      </c>
      <c r="H14" s="8120">
        <v>3.9967853336672202E-2</v>
      </c>
      <c r="I14" s="8120">
        <v>8.4283059049275494E-2</v>
      </c>
      <c r="J14" s="8120">
        <v>9.8464595238585903E-2</v>
      </c>
      <c r="K14" s="8120">
        <v>7.6972437714492997E-2</v>
      </c>
      <c r="L14" s="8120">
        <v>5.8961531568042701E-2</v>
      </c>
      <c r="M14" s="8120">
        <v>3.0269927174419901E-2</v>
      </c>
      <c r="N14" s="8120">
        <v>5.1887445091882298E-2</v>
      </c>
      <c r="O14" s="8120">
        <v>0.12223875799628001</v>
      </c>
      <c r="P14" s="8120">
        <v>5.84588897369758E-2</v>
      </c>
      <c r="Q14" s="8120">
        <v>9.3855079365590094E-2</v>
      </c>
      <c r="R14" s="8120">
        <v>7.3346000547730605E-2</v>
      </c>
      <c r="S14" s="8120">
        <v>6.8625748338675005E-2</v>
      </c>
      <c r="T14" s="8120">
        <v>6.7126175221072101E-2</v>
      </c>
      <c r="U14" s="8120">
        <v>6.7287181606440094E-2</v>
      </c>
      <c r="V14" s="8122"/>
      <c r="W14" s="8124"/>
      <c r="X14" s="8126"/>
      <c r="Y14" s="8128"/>
      <c r="Z14" s="8120">
        <v>3.6952766947864299E-2</v>
      </c>
      <c r="AA14" s="8120">
        <v>6.4567284422398202E-2</v>
      </c>
      <c r="AB14" s="8120">
        <v>8.7532262165579397E-2</v>
      </c>
      <c r="AC14" s="8120">
        <v>4.16795011188923E-2</v>
      </c>
      <c r="AD14" s="8130"/>
      <c r="AE14" s="8120">
        <v>0.24081001849529601</v>
      </c>
      <c r="AF14" s="8120">
        <v>9.0956079969853304E-2</v>
      </c>
      <c r="AG14" s="8120">
        <v>3.5934885522601802E-2</v>
      </c>
      <c r="AH14" s="8120">
        <v>1.89106214680007E-2</v>
      </c>
      <c r="AI14" s="8120">
        <v>6.5872201364964494E-2</v>
      </c>
      <c r="AJ14" s="8120">
        <v>6.6421299878615406E-2</v>
      </c>
      <c r="AK14" s="8120">
        <v>0.25629038415824501</v>
      </c>
      <c r="AL14" s="8120">
        <v>7.9822284977086405E-2</v>
      </c>
      <c r="AM14" s="8120">
        <v>6.0991208409751002E-2</v>
      </c>
      <c r="AN14" s="8120">
        <v>0.10083057647638501</v>
      </c>
      <c r="AO14" s="8120">
        <v>4.2367982062872997E-2</v>
      </c>
      <c r="AP14" s="8132"/>
      <c r="AQ14" s="8120">
        <v>6.9655808973728695E-2</v>
      </c>
      <c r="AR14" s="8120">
        <v>6.7652160369276904E-2</v>
      </c>
      <c r="AS14" s="8120">
        <v>8.0366835007105702E-2</v>
      </c>
      <c r="AT14" s="8120">
        <v>3.9314925308778698E-2</v>
      </c>
      <c r="AU14" s="8120">
        <v>9.73695076974882E-2</v>
      </c>
      <c r="AV14" s="8120">
        <v>6.9321479298647404E-2</v>
      </c>
      <c r="AW14" s="8120">
        <v>6.6038393544024798E-2</v>
      </c>
      <c r="AX14" s="8120">
        <v>6.2856434801723704E-2</v>
      </c>
      <c r="AY14" s="8120">
        <v>3.26453144377441E-2</v>
      </c>
      <c r="AZ14" s="8117">
        <v>5.6447698673651903E-2</v>
      </c>
    </row>
    <row r="15" spans="1:52" ht="17" x14ac:dyDescent="0.2">
      <c r="A15" s="8185" t="s">
        <v>68</v>
      </c>
      <c r="B15" s="8183">
        <v>1518</v>
      </c>
      <c r="C15" s="8133">
        <v>660</v>
      </c>
      <c r="D15" s="8134">
        <v>858</v>
      </c>
      <c r="E15" s="8135">
        <v>254</v>
      </c>
      <c r="F15" s="8136">
        <v>374</v>
      </c>
      <c r="G15" s="8137">
        <v>240</v>
      </c>
      <c r="H15" s="8138">
        <v>297</v>
      </c>
      <c r="I15" s="8139">
        <v>353</v>
      </c>
      <c r="J15" s="8140">
        <v>241</v>
      </c>
      <c r="K15" s="8141">
        <v>573</v>
      </c>
      <c r="L15" s="8142">
        <v>427</v>
      </c>
      <c r="M15" s="8143">
        <v>277</v>
      </c>
      <c r="N15" s="8144">
        <v>1042</v>
      </c>
      <c r="O15" s="8145">
        <v>234</v>
      </c>
      <c r="P15" s="8146">
        <v>148</v>
      </c>
      <c r="Q15" s="8147">
        <v>93</v>
      </c>
      <c r="R15" s="8148">
        <v>868</v>
      </c>
      <c r="S15" s="8149">
        <v>262</v>
      </c>
      <c r="T15" s="8150">
        <v>257</v>
      </c>
      <c r="U15" s="8151">
        <v>90</v>
      </c>
      <c r="V15" s="8152">
        <v>18</v>
      </c>
      <c r="W15" s="8153">
        <v>9</v>
      </c>
      <c r="X15" s="8154">
        <v>6</v>
      </c>
      <c r="Y15" s="8155">
        <v>8</v>
      </c>
      <c r="Z15" s="8156">
        <v>472</v>
      </c>
      <c r="AA15" s="8157">
        <v>511</v>
      </c>
      <c r="AB15" s="8158">
        <v>421</v>
      </c>
      <c r="AC15" s="8159">
        <v>52</v>
      </c>
      <c r="AD15" s="8160">
        <v>20</v>
      </c>
      <c r="AE15" s="8161">
        <v>42</v>
      </c>
      <c r="AF15" s="8162">
        <v>113</v>
      </c>
      <c r="AG15" s="8163">
        <v>169</v>
      </c>
      <c r="AH15" s="8164">
        <v>79</v>
      </c>
      <c r="AI15" s="8165">
        <v>80</v>
      </c>
      <c r="AJ15" s="8166">
        <v>1068</v>
      </c>
      <c r="AK15" s="8167">
        <v>43</v>
      </c>
      <c r="AL15" s="8168">
        <v>504</v>
      </c>
      <c r="AM15" s="8169">
        <v>611</v>
      </c>
      <c r="AN15" s="8170">
        <v>191</v>
      </c>
      <c r="AO15" s="8171">
        <v>202</v>
      </c>
      <c r="AP15" s="8172">
        <v>10</v>
      </c>
      <c r="AQ15" s="8173">
        <v>1199</v>
      </c>
      <c r="AR15" s="8174">
        <v>61</v>
      </c>
      <c r="AS15" s="8175">
        <v>142</v>
      </c>
      <c r="AT15" s="8176">
        <v>112</v>
      </c>
      <c r="AU15" s="8177">
        <v>295</v>
      </c>
      <c r="AV15" s="8178">
        <v>408</v>
      </c>
      <c r="AW15" s="8179">
        <v>337</v>
      </c>
      <c r="AX15" s="8180">
        <v>202</v>
      </c>
      <c r="AY15" s="8181">
        <v>118</v>
      </c>
      <c r="AZ15" s="8182">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344</v>
      </c>
    </row>
    <row r="8" spans="1:52" ht="17" x14ac:dyDescent="0.2">
      <c r="A8" s="99" t="s">
        <v>343</v>
      </c>
    </row>
    <row r="9" spans="1:52" ht="17" x14ac:dyDescent="0.2">
      <c r="A9" s="8297" t="s">
        <v>345</v>
      </c>
      <c r="B9" s="8231">
        <v>0.26698414021783601</v>
      </c>
      <c r="C9" s="8186">
        <v>0.43242425508555998</v>
      </c>
      <c r="D9" s="8187">
        <v>0.12770062481828001</v>
      </c>
      <c r="E9" s="8188">
        <v>0.29484429039326299</v>
      </c>
      <c r="F9" s="8189">
        <v>0.26437295368244501</v>
      </c>
      <c r="G9" s="8190">
        <v>0.24619955656897199</v>
      </c>
      <c r="H9" s="8191">
        <v>0.245770559014169</v>
      </c>
      <c r="I9" s="8192">
        <v>0.28415854663836498</v>
      </c>
      <c r="J9" s="8193">
        <v>0.31094675406897598</v>
      </c>
      <c r="K9" s="8194">
        <v>0.27168592493189297</v>
      </c>
      <c r="L9" s="8195">
        <v>0.24271948865659901</v>
      </c>
      <c r="M9" s="8196">
        <v>0.230986027791208</v>
      </c>
      <c r="N9" s="8197">
        <v>0.25682487175343699</v>
      </c>
      <c r="O9" s="8198">
        <v>0.318165068662498</v>
      </c>
      <c r="P9" s="8199">
        <v>0.18207191995150401</v>
      </c>
      <c r="Q9" s="8200">
        <v>0.34676204051994403</v>
      </c>
      <c r="R9" s="8201">
        <v>0.26184736813795501</v>
      </c>
      <c r="S9" s="8202">
        <v>0.27501958498677898</v>
      </c>
      <c r="T9" s="8203">
        <v>0.28146748002405703</v>
      </c>
      <c r="U9" s="8204">
        <v>0.23020131462134699</v>
      </c>
      <c r="V9" s="8234"/>
      <c r="W9" s="8236"/>
      <c r="X9" s="8238"/>
      <c r="Y9" s="8240"/>
      <c r="Z9" s="8205">
        <v>0.204660678910701</v>
      </c>
      <c r="AA9" s="8206">
        <v>0.29835743299584899</v>
      </c>
      <c r="AB9" s="8207">
        <v>0.267049961682092</v>
      </c>
      <c r="AC9" s="8208">
        <v>0.39278349874516399</v>
      </c>
      <c r="AD9" s="8242"/>
      <c r="AE9" s="8209">
        <v>0.325495448570082</v>
      </c>
      <c r="AF9" s="8210">
        <v>0.31256311310692703</v>
      </c>
      <c r="AG9" s="8211">
        <v>0.25901769470365399</v>
      </c>
      <c r="AH9" s="8212">
        <v>0.23998612465414099</v>
      </c>
      <c r="AI9" s="8213">
        <v>0.158541849754014</v>
      </c>
      <c r="AJ9" s="8214">
        <v>0.273737838620836</v>
      </c>
      <c r="AK9" s="8215">
        <v>0.33681711358842997</v>
      </c>
      <c r="AL9" s="8216">
        <v>0.25660615922821101</v>
      </c>
      <c r="AM9" s="8217">
        <v>0.29755010489156303</v>
      </c>
      <c r="AN9" s="8218">
        <v>0.23478129645863899</v>
      </c>
      <c r="AO9" s="8219">
        <v>0.23029103360832701</v>
      </c>
      <c r="AP9" s="8244"/>
      <c r="AQ9" s="8220">
        <v>0.268113036646495</v>
      </c>
      <c r="AR9" s="8221">
        <v>0.29651608152978098</v>
      </c>
      <c r="AS9" s="8222">
        <v>0.228873477519251</v>
      </c>
      <c r="AT9" s="8223">
        <v>0.29344349799054098</v>
      </c>
      <c r="AU9" s="8224">
        <v>0.278920422215859</v>
      </c>
      <c r="AV9" s="8225">
        <v>0.26923953352286001</v>
      </c>
      <c r="AW9" s="8226">
        <v>0.26828019365733602</v>
      </c>
      <c r="AX9" s="8227">
        <v>0.28217297171748201</v>
      </c>
      <c r="AY9" s="8228">
        <v>0.20089909105516299</v>
      </c>
      <c r="AZ9" s="8229">
        <v>0.26258283004952299</v>
      </c>
    </row>
    <row r="10" spans="1:52" ht="17" x14ac:dyDescent="0.2">
      <c r="A10" s="8297" t="s">
        <v>346</v>
      </c>
      <c r="B10" s="8232">
        <v>0.31185269933190801</v>
      </c>
      <c r="C10" s="8233">
        <v>0.367986796777861</v>
      </c>
      <c r="D10" s="8233">
        <v>0.26459357821545598</v>
      </c>
      <c r="E10" s="8233">
        <v>0.27614973485507499</v>
      </c>
      <c r="F10" s="8233">
        <v>0.29720823908705801</v>
      </c>
      <c r="G10" s="8233">
        <v>0.30236866861961198</v>
      </c>
      <c r="H10" s="8233">
        <v>0.33362645810160002</v>
      </c>
      <c r="I10" s="8233">
        <v>0.34505329302650101</v>
      </c>
      <c r="J10" s="8233">
        <v>0.35810352974620702</v>
      </c>
      <c r="K10" s="8233">
        <v>0.27637386258427299</v>
      </c>
      <c r="L10" s="8233">
        <v>0.317984565453026</v>
      </c>
      <c r="M10" s="8233">
        <v>0.30629384513825803</v>
      </c>
      <c r="N10" s="8233">
        <v>0.32616969209206897</v>
      </c>
      <c r="O10" s="8233">
        <v>0.27487946333212798</v>
      </c>
      <c r="P10" s="8233">
        <v>0.38555980689797298</v>
      </c>
      <c r="Q10" s="8233">
        <v>0.163880638957623</v>
      </c>
      <c r="R10" s="8233">
        <v>0.32202471649168801</v>
      </c>
      <c r="S10" s="8233">
        <v>0.29266643091796501</v>
      </c>
      <c r="T10" s="8233">
        <v>0.29990732530486303</v>
      </c>
      <c r="U10" s="8233">
        <v>0.27263856601344</v>
      </c>
      <c r="V10" s="8235"/>
      <c r="W10" s="8237"/>
      <c r="X10" s="8239"/>
      <c r="Y10" s="8241"/>
      <c r="Z10" s="8233">
        <v>0.32553009310790199</v>
      </c>
      <c r="AA10" s="8233">
        <v>0.32076042891402901</v>
      </c>
      <c r="AB10" s="8233">
        <v>0.30866541220445598</v>
      </c>
      <c r="AC10" s="8233">
        <v>0.27434185848428999</v>
      </c>
      <c r="AD10" s="8243"/>
      <c r="AE10" s="8233">
        <v>0.23740399004555601</v>
      </c>
      <c r="AF10" s="8233">
        <v>0.245609891191402</v>
      </c>
      <c r="AG10" s="8233">
        <v>0.32606134883617599</v>
      </c>
      <c r="AH10" s="8233">
        <v>0.38493705564068298</v>
      </c>
      <c r="AI10" s="8233">
        <v>0.363898960757568</v>
      </c>
      <c r="AJ10" s="8233">
        <v>0.319803841033859</v>
      </c>
      <c r="AK10" s="8233">
        <v>0.135464899065984</v>
      </c>
      <c r="AL10" s="8233">
        <v>0.30539237226391203</v>
      </c>
      <c r="AM10" s="8233">
        <v>0.32552363593824801</v>
      </c>
      <c r="AN10" s="8233">
        <v>0.27924348005997901</v>
      </c>
      <c r="AO10" s="8233">
        <v>0.31902675780017797</v>
      </c>
      <c r="AP10" s="8245"/>
      <c r="AQ10" s="8233">
        <v>0.320624366932447</v>
      </c>
      <c r="AR10" s="8233">
        <v>0.23033366607905201</v>
      </c>
      <c r="AS10" s="8233">
        <v>0.30182499025849302</v>
      </c>
      <c r="AT10" s="8233">
        <v>0.263908981829374</v>
      </c>
      <c r="AU10" s="8233">
        <v>0.31553526023494899</v>
      </c>
      <c r="AV10" s="8233">
        <v>0.29353584255272203</v>
      </c>
      <c r="AW10" s="8233">
        <v>0.35474953961783001</v>
      </c>
      <c r="AX10" s="8233">
        <v>0.326713064540881</v>
      </c>
      <c r="AY10" s="8233">
        <v>0.33123977448154501</v>
      </c>
      <c r="AZ10" s="8230">
        <v>0.229921290589952</v>
      </c>
    </row>
    <row r="11" spans="1:52" ht="17" x14ac:dyDescent="0.2">
      <c r="A11" s="8297" t="s">
        <v>347</v>
      </c>
      <c r="B11" s="8232">
        <v>0.240385325225008</v>
      </c>
      <c r="C11" s="8233">
        <v>0.12911811869932999</v>
      </c>
      <c r="D11" s="8233">
        <v>0.33406083848233398</v>
      </c>
      <c r="E11" s="8233">
        <v>0.22169949116766199</v>
      </c>
      <c r="F11" s="8233">
        <v>0.23381135445051199</v>
      </c>
      <c r="G11" s="8233">
        <v>0.28514829096261102</v>
      </c>
      <c r="H11" s="8233">
        <v>0.22846534967204199</v>
      </c>
      <c r="I11" s="8233">
        <v>0.23851035113072699</v>
      </c>
      <c r="J11" s="8233">
        <v>0.17097321780719901</v>
      </c>
      <c r="K11" s="8233">
        <v>0.24867200067491499</v>
      </c>
      <c r="L11" s="8233">
        <v>0.247217071884518</v>
      </c>
      <c r="M11" s="8233">
        <v>0.31364323712498199</v>
      </c>
      <c r="N11" s="8233">
        <v>0.24694241393987601</v>
      </c>
      <c r="O11" s="8233">
        <v>0.20237813743671601</v>
      </c>
      <c r="P11" s="8233">
        <v>0.25316907716963699</v>
      </c>
      <c r="Q11" s="8233">
        <v>0.28090881886368702</v>
      </c>
      <c r="R11" s="8233">
        <v>0.248274135101333</v>
      </c>
      <c r="S11" s="8233">
        <v>0.23202837127555401</v>
      </c>
      <c r="T11" s="8233">
        <v>0.223039880148513</v>
      </c>
      <c r="U11" s="8233">
        <v>0.28022309130948603</v>
      </c>
      <c r="V11" s="8235"/>
      <c r="W11" s="8237"/>
      <c r="X11" s="8239"/>
      <c r="Y11" s="8241"/>
      <c r="Z11" s="8233">
        <v>0.28233050403346299</v>
      </c>
      <c r="AA11" s="8233">
        <v>0.20855065103377299</v>
      </c>
      <c r="AB11" s="8233">
        <v>0.25155515054126198</v>
      </c>
      <c r="AC11" s="8233">
        <v>0.187939477714478</v>
      </c>
      <c r="AD11" s="8243"/>
      <c r="AE11" s="8233">
        <v>0.232654132665294</v>
      </c>
      <c r="AF11" s="8233">
        <v>0.217250992186105</v>
      </c>
      <c r="AG11" s="8233">
        <v>0.27427330427079599</v>
      </c>
      <c r="AH11" s="8233">
        <v>0.23019553858465999</v>
      </c>
      <c r="AI11" s="8233">
        <v>0.19112594704965299</v>
      </c>
      <c r="AJ11" s="8233">
        <v>0.23865017400902899</v>
      </c>
      <c r="AK11" s="8233">
        <v>0.19088641156975</v>
      </c>
      <c r="AL11" s="8233">
        <v>0.248086545576191</v>
      </c>
      <c r="AM11" s="8233">
        <v>0.22509891313616801</v>
      </c>
      <c r="AN11" s="8233">
        <v>0.25354338770260498</v>
      </c>
      <c r="AO11" s="8233">
        <v>0.25318196814050198</v>
      </c>
      <c r="AP11" s="8245"/>
      <c r="AQ11" s="8233">
        <v>0.246051038230787</v>
      </c>
      <c r="AR11" s="8233">
        <v>0.18759778830292601</v>
      </c>
      <c r="AS11" s="8233">
        <v>0.21302706082534101</v>
      </c>
      <c r="AT11" s="8233">
        <v>0.25076683581907599</v>
      </c>
      <c r="AU11" s="8233">
        <v>0.204334914164435</v>
      </c>
      <c r="AV11" s="8233">
        <v>0.24610506979317201</v>
      </c>
      <c r="AW11" s="8233">
        <v>0.22951676083355599</v>
      </c>
      <c r="AX11" s="8233">
        <v>0.24436392330248899</v>
      </c>
      <c r="AY11" s="8233">
        <v>0.31981471338365602</v>
      </c>
      <c r="AZ11" s="8230">
        <v>0.26116823986813997</v>
      </c>
    </row>
    <row r="12" spans="1:52" ht="17" x14ac:dyDescent="0.2">
      <c r="A12" s="8297" t="s">
        <v>348</v>
      </c>
      <c r="B12" s="8232">
        <v>9.9815428326862105E-2</v>
      </c>
      <c r="C12" s="8233">
        <v>3.0958703191162899E-2</v>
      </c>
      <c r="D12" s="8233">
        <v>0.157785689913474</v>
      </c>
      <c r="E12" s="8233">
        <v>0.110811973934347</v>
      </c>
      <c r="F12" s="8233">
        <v>0.10651875221105001</v>
      </c>
      <c r="G12" s="8233">
        <v>8.1432389374673994E-2</v>
      </c>
      <c r="H12" s="8233">
        <v>0.12728694699534601</v>
      </c>
      <c r="I12" s="8233">
        <v>7.2824513468063803E-2</v>
      </c>
      <c r="J12" s="8233">
        <v>7.4378674501987499E-2</v>
      </c>
      <c r="K12" s="8233">
        <v>0.104470265804863</v>
      </c>
      <c r="L12" s="8233">
        <v>0.12550740058052201</v>
      </c>
      <c r="M12" s="8233">
        <v>8.8410793647567695E-2</v>
      </c>
      <c r="N12" s="8233">
        <v>0.105800325091967</v>
      </c>
      <c r="O12" s="8233">
        <v>8.3068815479475797E-2</v>
      </c>
      <c r="P12" s="8233">
        <v>8.30273675736833E-2</v>
      </c>
      <c r="Q12" s="8233">
        <v>0.121160832365329</v>
      </c>
      <c r="R12" s="8233">
        <v>8.6937124864794296E-2</v>
      </c>
      <c r="S12" s="8233">
        <v>0.13015401829641099</v>
      </c>
      <c r="T12" s="8233">
        <v>0.131904202226028</v>
      </c>
      <c r="U12" s="8233">
        <v>3.2750802284380202E-2</v>
      </c>
      <c r="V12" s="8235"/>
      <c r="W12" s="8237"/>
      <c r="X12" s="8239"/>
      <c r="Y12" s="8241"/>
      <c r="Z12" s="8233">
        <v>0.107476220628221</v>
      </c>
      <c r="AA12" s="8233">
        <v>0.102074502394727</v>
      </c>
      <c r="AB12" s="8233">
        <v>9.3152050790647395E-2</v>
      </c>
      <c r="AC12" s="8233">
        <v>0.14493516505606899</v>
      </c>
      <c r="AD12" s="8243"/>
      <c r="AE12" s="8233">
        <v>3.1351539053004897E-2</v>
      </c>
      <c r="AF12" s="8233">
        <v>0.14378298704092801</v>
      </c>
      <c r="AG12" s="8233">
        <v>6.4617895368515296E-2</v>
      </c>
      <c r="AH12" s="8233">
        <v>6.9312542165482605E-2</v>
      </c>
      <c r="AI12" s="8233">
        <v>0.115260892780482</v>
      </c>
      <c r="AJ12" s="8233">
        <v>0.101028285176778</v>
      </c>
      <c r="AK12" s="8233">
        <v>3.0037963241940299E-2</v>
      </c>
      <c r="AL12" s="8233">
        <v>9.2800436961417196E-2</v>
      </c>
      <c r="AM12" s="8233">
        <v>9.5703893228382297E-2</v>
      </c>
      <c r="AN12" s="8233">
        <v>0.14368290492736199</v>
      </c>
      <c r="AO12" s="8233">
        <v>9.3969799355281103E-2</v>
      </c>
      <c r="AP12" s="8245"/>
      <c r="AQ12" s="8233">
        <v>9.2083977222554098E-2</v>
      </c>
      <c r="AR12" s="8233">
        <v>0.198984771573604</v>
      </c>
      <c r="AS12" s="8233">
        <v>0.115211876900814</v>
      </c>
      <c r="AT12" s="8233">
        <v>0.111973641366165</v>
      </c>
      <c r="AU12" s="8233">
        <v>0.102282824161523</v>
      </c>
      <c r="AV12" s="8233">
        <v>0.115310272661355</v>
      </c>
      <c r="AW12" s="8233">
        <v>8.2852655481919404E-2</v>
      </c>
      <c r="AX12" s="8233">
        <v>9.6062678606238794E-2</v>
      </c>
      <c r="AY12" s="8233">
        <v>9.2417825225860201E-2</v>
      </c>
      <c r="AZ12" s="8230">
        <v>0.100599657752313</v>
      </c>
    </row>
    <row r="13" spans="1:52" ht="17" x14ac:dyDescent="0.2">
      <c r="A13" s="8297" t="s">
        <v>349</v>
      </c>
      <c r="B13" s="8232">
        <v>4.94464660817035E-2</v>
      </c>
      <c r="C13" s="8233">
        <v>1.6501434287171501E-2</v>
      </c>
      <c r="D13" s="8233">
        <v>7.7182785335116702E-2</v>
      </c>
      <c r="E13" s="8233">
        <v>7.45471721692057E-2</v>
      </c>
      <c r="F13" s="8233">
        <v>4.9285498817933697E-2</v>
      </c>
      <c r="G13" s="8233">
        <v>6.53107405172101E-2</v>
      </c>
      <c r="H13" s="8233">
        <v>4.1237413591283099E-2</v>
      </c>
      <c r="I13" s="8233">
        <v>2.5387207025386001E-2</v>
      </c>
      <c r="J13" s="8233">
        <v>2.6993772504078299E-2</v>
      </c>
      <c r="K13" s="8233">
        <v>7.1314682373153401E-2</v>
      </c>
      <c r="L13" s="8233">
        <v>4.5769569077731602E-2</v>
      </c>
      <c r="M13" s="8233">
        <v>4.3993169646120003E-2</v>
      </c>
      <c r="N13" s="8233">
        <v>4.2303991618161597E-2</v>
      </c>
      <c r="O13" s="8233">
        <v>6.4473588576002605E-2</v>
      </c>
      <c r="P13" s="8233">
        <v>5.1063558250890297E-2</v>
      </c>
      <c r="Q13" s="8233">
        <v>6.8580793730981804E-2</v>
      </c>
      <c r="R13" s="8233">
        <v>5.1393664438436799E-2</v>
      </c>
      <c r="S13" s="8233">
        <v>4.5245277925853797E-2</v>
      </c>
      <c r="T13" s="8233">
        <v>4.19317543878674E-2</v>
      </c>
      <c r="U13" s="8233">
        <v>8.4076952466669394E-2</v>
      </c>
      <c r="V13" s="8235"/>
      <c r="W13" s="8237"/>
      <c r="X13" s="8239"/>
      <c r="Y13" s="8241"/>
      <c r="Z13" s="8233">
        <v>6.4601673326305606E-2</v>
      </c>
      <c r="AA13" s="8233">
        <v>3.8661894771156703E-2</v>
      </c>
      <c r="AB13" s="8233">
        <v>4.3647632927198303E-2</v>
      </c>
      <c r="AC13" s="8233">
        <v>0</v>
      </c>
      <c r="AD13" s="8243"/>
      <c r="AE13" s="8233">
        <v>5.7703119445064503E-2</v>
      </c>
      <c r="AF13" s="8233">
        <v>5.4217534800898998E-2</v>
      </c>
      <c r="AG13" s="8233">
        <v>6.03309065162103E-2</v>
      </c>
      <c r="AH13" s="8233">
        <v>7.5568738955033493E-2</v>
      </c>
      <c r="AI13" s="8233">
        <v>6.8448009932203693E-2</v>
      </c>
      <c r="AJ13" s="8233">
        <v>4.2087906647548301E-2</v>
      </c>
      <c r="AK13" s="8233">
        <v>0.14021813799337199</v>
      </c>
      <c r="AL13" s="8233">
        <v>6.2895417480535606E-2</v>
      </c>
      <c r="AM13" s="8233">
        <v>3.0864870195960601E-2</v>
      </c>
      <c r="AN13" s="8233">
        <v>2.8655315028229801E-2</v>
      </c>
      <c r="AO13" s="8233">
        <v>8.6230379974620797E-2</v>
      </c>
      <c r="AP13" s="8245"/>
      <c r="AQ13" s="8233">
        <v>4.4848372204763301E-2</v>
      </c>
      <c r="AR13" s="8233">
        <v>4.72909542722426E-2</v>
      </c>
      <c r="AS13" s="8233">
        <v>8.1579804026675307E-2</v>
      </c>
      <c r="AT13" s="8233">
        <v>7.1118353655907393E-2</v>
      </c>
      <c r="AU13" s="8233">
        <v>6.2118182589064597E-2</v>
      </c>
      <c r="AV13" s="8233">
        <v>5.6213323792043197E-2</v>
      </c>
      <c r="AW13" s="8233">
        <v>4.1533184505099401E-2</v>
      </c>
      <c r="AX13" s="8233">
        <v>4.0148297615541902E-2</v>
      </c>
      <c r="AY13" s="8233">
        <v>3.5889073043158699E-2</v>
      </c>
      <c r="AZ13" s="8230">
        <v>4.3697988145406798E-2</v>
      </c>
    </row>
    <row r="14" spans="1:52" ht="17" x14ac:dyDescent="0.2">
      <c r="A14" s="8297" t="s">
        <v>350</v>
      </c>
      <c r="B14" s="8232">
        <v>3.1515940816681701E-2</v>
      </c>
      <c r="C14" s="8233">
        <v>2.3010691958914999E-2</v>
      </c>
      <c r="D14" s="8233">
        <v>3.8676483235338698E-2</v>
      </c>
      <c r="E14" s="8233">
        <v>2.19473374804461E-2</v>
      </c>
      <c r="F14" s="8233">
        <v>4.8803201751001397E-2</v>
      </c>
      <c r="G14" s="8233">
        <v>1.9540353956920699E-2</v>
      </c>
      <c r="H14" s="8233">
        <v>2.3613272625560899E-2</v>
      </c>
      <c r="I14" s="8233">
        <v>3.4066088710956399E-2</v>
      </c>
      <c r="J14" s="8233">
        <v>5.8604051371551898E-2</v>
      </c>
      <c r="K14" s="8233">
        <v>2.7483263630903601E-2</v>
      </c>
      <c r="L14" s="8233">
        <v>2.08019043476034E-2</v>
      </c>
      <c r="M14" s="8233">
        <v>1.6672926651864199E-2</v>
      </c>
      <c r="N14" s="8233">
        <v>2.19587055044893E-2</v>
      </c>
      <c r="O14" s="8233">
        <v>5.7034926513179103E-2</v>
      </c>
      <c r="P14" s="8233">
        <v>4.5108270156312497E-2</v>
      </c>
      <c r="Q14" s="8233">
        <v>1.8706875562434399E-2</v>
      </c>
      <c r="R14" s="8233">
        <v>2.9522990965792799E-2</v>
      </c>
      <c r="S14" s="8233">
        <v>2.4886316597437501E-2</v>
      </c>
      <c r="T14" s="8233">
        <v>2.17493579086716E-2</v>
      </c>
      <c r="U14" s="8233">
        <v>0.10010927330467601</v>
      </c>
      <c r="V14" s="8235"/>
      <c r="W14" s="8237"/>
      <c r="X14" s="8239"/>
      <c r="Y14" s="8241"/>
      <c r="Z14" s="8233">
        <v>1.5400829993408201E-2</v>
      </c>
      <c r="AA14" s="8233">
        <v>3.1595089890465701E-2</v>
      </c>
      <c r="AB14" s="8233">
        <v>3.59297918543433E-2</v>
      </c>
      <c r="AC14" s="8233">
        <v>0</v>
      </c>
      <c r="AD14" s="8243"/>
      <c r="AE14" s="8233">
        <v>0.115391770220999</v>
      </c>
      <c r="AF14" s="8233">
        <v>2.6575481673739E-2</v>
      </c>
      <c r="AG14" s="8233">
        <v>1.5698850304648598E-2</v>
      </c>
      <c r="AH14" s="8233">
        <v>0</v>
      </c>
      <c r="AI14" s="8233">
        <v>0.10272433972608</v>
      </c>
      <c r="AJ14" s="8233">
        <v>2.4691954511949599E-2</v>
      </c>
      <c r="AK14" s="8233">
        <v>0.16657547454052399</v>
      </c>
      <c r="AL14" s="8233">
        <v>3.4219068489733197E-2</v>
      </c>
      <c r="AM14" s="8233">
        <v>2.5258582609678101E-2</v>
      </c>
      <c r="AN14" s="8233">
        <v>6.00936158231858E-2</v>
      </c>
      <c r="AO14" s="8233">
        <v>1.7300061121091101E-2</v>
      </c>
      <c r="AP14" s="8245"/>
      <c r="AQ14" s="8233">
        <v>2.8279208762953499E-2</v>
      </c>
      <c r="AR14" s="8233">
        <v>3.9276738242394603E-2</v>
      </c>
      <c r="AS14" s="8233">
        <v>5.9482790469425603E-2</v>
      </c>
      <c r="AT14" s="8233">
        <v>8.7886893389377101E-3</v>
      </c>
      <c r="AU14" s="8233">
        <v>3.6808396634169301E-2</v>
      </c>
      <c r="AV14" s="8233">
        <v>1.95959576778485E-2</v>
      </c>
      <c r="AW14" s="8233">
        <v>2.3067665904259401E-2</v>
      </c>
      <c r="AX14" s="8233">
        <v>1.0539064217367699E-2</v>
      </c>
      <c r="AY14" s="8233">
        <v>1.9739522810618301E-2</v>
      </c>
      <c r="AZ14" s="8230">
        <v>0.102029993594665</v>
      </c>
    </row>
    <row r="15" spans="1:52" ht="17" x14ac:dyDescent="0.2">
      <c r="A15" s="8298" t="s">
        <v>68</v>
      </c>
      <c r="B15" s="8296">
        <v>1519</v>
      </c>
      <c r="C15" s="8246">
        <v>660</v>
      </c>
      <c r="D15" s="8247">
        <v>859</v>
      </c>
      <c r="E15" s="8248">
        <v>254</v>
      </c>
      <c r="F15" s="8249">
        <v>373</v>
      </c>
      <c r="G15" s="8250">
        <v>241</v>
      </c>
      <c r="H15" s="8251">
        <v>297</v>
      </c>
      <c r="I15" s="8252">
        <v>354</v>
      </c>
      <c r="J15" s="8253">
        <v>241</v>
      </c>
      <c r="K15" s="8254">
        <v>574</v>
      </c>
      <c r="L15" s="8255">
        <v>427</v>
      </c>
      <c r="M15" s="8256">
        <v>277</v>
      </c>
      <c r="N15" s="8257">
        <v>1042</v>
      </c>
      <c r="O15" s="8258">
        <v>235</v>
      </c>
      <c r="P15" s="8259">
        <v>148</v>
      </c>
      <c r="Q15" s="8260">
        <v>93</v>
      </c>
      <c r="R15" s="8261">
        <v>870</v>
      </c>
      <c r="S15" s="8262">
        <v>261</v>
      </c>
      <c r="T15" s="8263">
        <v>257</v>
      </c>
      <c r="U15" s="8264">
        <v>90</v>
      </c>
      <c r="V15" s="8265">
        <v>18</v>
      </c>
      <c r="W15" s="8266">
        <v>9</v>
      </c>
      <c r="X15" s="8267">
        <v>6</v>
      </c>
      <c r="Y15" s="8268">
        <v>8</v>
      </c>
      <c r="Z15" s="8269">
        <v>472</v>
      </c>
      <c r="AA15" s="8270">
        <v>511</v>
      </c>
      <c r="AB15" s="8271">
        <v>422</v>
      </c>
      <c r="AC15" s="8272">
        <v>51</v>
      </c>
      <c r="AD15" s="8273">
        <v>20</v>
      </c>
      <c r="AE15" s="8274">
        <v>43</v>
      </c>
      <c r="AF15" s="8275">
        <v>114</v>
      </c>
      <c r="AG15" s="8276">
        <v>169</v>
      </c>
      <c r="AH15" s="8277">
        <v>79</v>
      </c>
      <c r="AI15" s="8278">
        <v>80</v>
      </c>
      <c r="AJ15" s="8279">
        <v>1068</v>
      </c>
      <c r="AK15" s="8280">
        <v>43</v>
      </c>
      <c r="AL15" s="8281">
        <v>504</v>
      </c>
      <c r="AM15" s="8282">
        <v>612</v>
      </c>
      <c r="AN15" s="8283">
        <v>191</v>
      </c>
      <c r="AO15" s="8284">
        <v>202</v>
      </c>
      <c r="AP15" s="8285">
        <v>10</v>
      </c>
      <c r="AQ15" s="8286">
        <v>1200</v>
      </c>
      <c r="AR15" s="8287">
        <v>61</v>
      </c>
      <c r="AS15" s="8288">
        <v>142</v>
      </c>
      <c r="AT15" s="8289">
        <v>112</v>
      </c>
      <c r="AU15" s="8290">
        <v>295</v>
      </c>
      <c r="AV15" s="8291">
        <v>409</v>
      </c>
      <c r="AW15" s="8292">
        <v>337</v>
      </c>
      <c r="AX15" s="8293">
        <v>202</v>
      </c>
      <c r="AY15" s="8294">
        <v>118</v>
      </c>
      <c r="AZ15" s="8295">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Z12"/>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352</v>
      </c>
    </row>
    <row r="8" spans="1:52" ht="17" x14ac:dyDescent="0.2">
      <c r="A8" s="99" t="s">
        <v>351</v>
      </c>
    </row>
    <row r="9" spans="1:52" ht="17" x14ac:dyDescent="0.2">
      <c r="A9" s="8410" t="s">
        <v>189</v>
      </c>
      <c r="B9" s="8344">
        <v>0.340788797366818</v>
      </c>
      <c r="C9" s="8299">
        <v>0.18188792821504399</v>
      </c>
      <c r="D9" s="8300">
        <v>0.474442369890549</v>
      </c>
      <c r="E9" s="8301">
        <v>0.23704763929199901</v>
      </c>
      <c r="F9" s="8302">
        <v>0.31563890972743203</v>
      </c>
      <c r="G9" s="8303">
        <v>0.42596088541231703</v>
      </c>
      <c r="H9" s="8304">
        <v>0.37608821285585597</v>
      </c>
      <c r="I9" s="8305">
        <v>0.35295401923309699</v>
      </c>
      <c r="J9" s="8306">
        <v>0.28873478102926797</v>
      </c>
      <c r="K9" s="8307">
        <v>0.363621383051005</v>
      </c>
      <c r="L9" s="8308">
        <v>0.32107856132166401</v>
      </c>
      <c r="M9" s="8309">
        <v>0.40046056815130598</v>
      </c>
      <c r="N9" s="8310">
        <v>0.37871904470701101</v>
      </c>
      <c r="O9" s="8311">
        <v>0.24218105139177101</v>
      </c>
      <c r="P9" s="8312">
        <v>0.31107943738296201</v>
      </c>
      <c r="Q9" s="8313">
        <v>0.34302195250399298</v>
      </c>
      <c r="R9" s="8314">
        <v>0.33578270623029</v>
      </c>
      <c r="S9" s="8315">
        <v>0.31008455672563201</v>
      </c>
      <c r="T9" s="8316">
        <v>0.37173229942518299</v>
      </c>
      <c r="U9" s="8317">
        <v>0.42576488528530798</v>
      </c>
      <c r="V9" s="8347"/>
      <c r="W9" s="8349"/>
      <c r="X9" s="8351"/>
      <c r="Y9" s="8353"/>
      <c r="Z9" s="8318">
        <v>0.39067162595379501</v>
      </c>
      <c r="AA9" s="8319">
        <v>0.30564726204047199</v>
      </c>
      <c r="AB9" s="8320">
        <v>0.33001051568599499</v>
      </c>
      <c r="AC9" s="8321">
        <v>0.35126892784216002</v>
      </c>
      <c r="AD9" s="8355"/>
      <c r="AE9" s="8322">
        <v>0.34735140676803</v>
      </c>
      <c r="AF9" s="8323">
        <v>0.34392489139739202</v>
      </c>
      <c r="AG9" s="8324">
        <v>0.38429670458766901</v>
      </c>
      <c r="AH9" s="8325">
        <v>0.33421146791872502</v>
      </c>
      <c r="AI9" s="8326">
        <v>0.42067020969174701</v>
      </c>
      <c r="AJ9" s="8327">
        <v>0.33419286581318502</v>
      </c>
      <c r="AK9" s="8328">
        <v>0.19504968536938</v>
      </c>
      <c r="AL9" s="8329">
        <v>0.32401959775940398</v>
      </c>
      <c r="AM9" s="8330">
        <v>0.32310122574022798</v>
      </c>
      <c r="AN9" s="8331">
        <v>0.38626978591432698</v>
      </c>
      <c r="AO9" s="8332">
        <v>0.40717557472958299</v>
      </c>
      <c r="AP9" s="8357"/>
      <c r="AQ9" s="8333">
        <v>0.33666849011765299</v>
      </c>
      <c r="AR9" s="8334">
        <v>0.42651204610298099</v>
      </c>
      <c r="AS9" s="8335">
        <v>0.32642915632126401</v>
      </c>
      <c r="AT9" s="8336">
        <v>0.36497816580900999</v>
      </c>
      <c r="AU9" s="8337">
        <v>0.33792784134829901</v>
      </c>
      <c r="AV9" s="8338">
        <v>0.34615069408388399</v>
      </c>
      <c r="AW9" s="8339">
        <v>0.30003704976694001</v>
      </c>
      <c r="AX9" s="8340">
        <v>0.35305916973243801</v>
      </c>
      <c r="AY9" s="8341">
        <v>0.40902872777017801</v>
      </c>
      <c r="AZ9" s="8342">
        <v>0.35406096063551801</v>
      </c>
    </row>
    <row r="10" spans="1:52" ht="17" x14ac:dyDescent="0.2">
      <c r="A10" s="8410" t="s">
        <v>190</v>
      </c>
      <c r="B10" s="8345">
        <v>0.61994984259082897</v>
      </c>
      <c r="C10" s="8346">
        <v>0.78625475994600003</v>
      </c>
      <c r="D10" s="8346">
        <v>0.4800686295337</v>
      </c>
      <c r="E10" s="8346">
        <v>0.72807948440894799</v>
      </c>
      <c r="F10" s="8346">
        <v>0.635642160540135</v>
      </c>
      <c r="G10" s="8346">
        <v>0.52674059284869001</v>
      </c>
      <c r="H10" s="8346">
        <v>0.59448820381203804</v>
      </c>
      <c r="I10" s="8346">
        <v>0.61350707930565296</v>
      </c>
      <c r="J10" s="8346">
        <v>0.64912628801934302</v>
      </c>
      <c r="K10" s="8346">
        <v>0.59909391112137</v>
      </c>
      <c r="L10" s="8346">
        <v>0.64272740274784501</v>
      </c>
      <c r="M10" s="8346">
        <v>0.58475544433062299</v>
      </c>
      <c r="N10" s="8346">
        <v>0.58929013137813402</v>
      </c>
      <c r="O10" s="8346">
        <v>0.70049788103730204</v>
      </c>
      <c r="P10" s="8346">
        <v>0.63694462919649597</v>
      </c>
      <c r="Q10" s="8346">
        <v>0.631361608699056</v>
      </c>
      <c r="R10" s="8346">
        <v>0.62694378740616996</v>
      </c>
      <c r="S10" s="8346">
        <v>0.64508466573892598</v>
      </c>
      <c r="T10" s="8346">
        <v>0.600570395648377</v>
      </c>
      <c r="U10" s="8346">
        <v>0.48405177839240099</v>
      </c>
      <c r="V10" s="8348"/>
      <c r="W10" s="8350"/>
      <c r="X10" s="8352"/>
      <c r="Y10" s="8354"/>
      <c r="Z10" s="8346">
        <v>0.59049435800243699</v>
      </c>
      <c r="AA10" s="8346">
        <v>0.64207961088047805</v>
      </c>
      <c r="AB10" s="8346">
        <v>0.62916427542053999</v>
      </c>
      <c r="AC10" s="8346">
        <v>0.63479642688850002</v>
      </c>
      <c r="AD10" s="8356"/>
      <c r="AE10" s="8346">
        <v>0.54055361261998702</v>
      </c>
      <c r="AF10" s="8346">
        <v>0.59216230196331499</v>
      </c>
      <c r="AG10" s="8346">
        <v>0.57585163500585801</v>
      </c>
      <c r="AH10" s="8346">
        <v>0.62334171863092902</v>
      </c>
      <c r="AI10" s="8346">
        <v>0.48092224887353002</v>
      </c>
      <c r="AJ10" s="8346">
        <v>0.63807213031790999</v>
      </c>
      <c r="AK10" s="8346">
        <v>0.69239325159326903</v>
      </c>
      <c r="AL10" s="8346">
        <v>0.624033808607244</v>
      </c>
      <c r="AM10" s="8346">
        <v>0.65223761714671302</v>
      </c>
      <c r="AN10" s="8346">
        <v>0.55887196025860097</v>
      </c>
      <c r="AO10" s="8346">
        <v>0.55633172101893302</v>
      </c>
      <c r="AP10" s="8358"/>
      <c r="AQ10" s="8346">
        <v>0.62250238617770004</v>
      </c>
      <c r="AR10" s="8346">
        <v>0.56835234231746801</v>
      </c>
      <c r="AS10" s="8346">
        <v>0.62600752842573504</v>
      </c>
      <c r="AT10" s="8346">
        <v>0.62008656360908698</v>
      </c>
      <c r="AU10" s="8346">
        <v>0.61379986899461303</v>
      </c>
      <c r="AV10" s="8346">
        <v>0.62010706966624296</v>
      </c>
      <c r="AW10" s="8346">
        <v>0.67197500221476603</v>
      </c>
      <c r="AX10" s="8346">
        <v>0.63533686847529902</v>
      </c>
      <c r="AY10" s="8346">
        <v>0.56600125524758305</v>
      </c>
      <c r="AZ10" s="8343">
        <v>0.544477546080256</v>
      </c>
    </row>
    <row r="11" spans="1:52" ht="17" x14ac:dyDescent="0.2">
      <c r="A11" s="8410" t="s">
        <v>350</v>
      </c>
      <c r="B11" s="8345">
        <v>3.9261360042352297E-2</v>
      </c>
      <c r="C11" s="8346">
        <v>3.1857311838956397E-2</v>
      </c>
      <c r="D11" s="8346">
        <v>4.5489000575750303E-2</v>
      </c>
      <c r="E11" s="8346">
        <v>3.4872876299053397E-2</v>
      </c>
      <c r="F11" s="8346">
        <v>4.8718929732433101E-2</v>
      </c>
      <c r="G11" s="8346">
        <v>4.7298521738993397E-2</v>
      </c>
      <c r="H11" s="8346">
        <v>2.9423583332105801E-2</v>
      </c>
      <c r="I11" s="8346">
        <v>3.3538901461250999E-2</v>
      </c>
      <c r="J11" s="8346">
        <v>6.2138930951389698E-2</v>
      </c>
      <c r="K11" s="8346">
        <v>3.7284705827625102E-2</v>
      </c>
      <c r="L11" s="8346">
        <v>3.6194035930491503E-2</v>
      </c>
      <c r="M11" s="8346">
        <v>1.47839875180716E-2</v>
      </c>
      <c r="N11" s="8346">
        <v>3.1990823914855103E-2</v>
      </c>
      <c r="O11" s="8346">
        <v>5.7321067570926303E-2</v>
      </c>
      <c r="P11" s="8346">
        <v>5.1975933420541798E-2</v>
      </c>
      <c r="Q11" s="8346">
        <v>2.5616438796950899E-2</v>
      </c>
      <c r="R11" s="8346">
        <v>3.7273506363540598E-2</v>
      </c>
      <c r="S11" s="8346">
        <v>4.4830777535442498E-2</v>
      </c>
      <c r="T11" s="8346">
        <v>2.769730492644E-2</v>
      </c>
      <c r="U11" s="8346">
        <v>9.0183336322290503E-2</v>
      </c>
      <c r="V11" s="8348"/>
      <c r="W11" s="8350"/>
      <c r="X11" s="8352"/>
      <c r="Y11" s="8354"/>
      <c r="Z11" s="8346">
        <v>1.8834016043767401E-2</v>
      </c>
      <c r="AA11" s="8346">
        <v>5.2273127079049297E-2</v>
      </c>
      <c r="AB11" s="8346">
        <v>4.0825208893464603E-2</v>
      </c>
      <c r="AC11" s="8346">
        <v>1.39346452693399E-2</v>
      </c>
      <c r="AD11" s="8356"/>
      <c r="AE11" s="8346">
        <v>0.112094980611983</v>
      </c>
      <c r="AF11" s="8346">
        <v>6.3912806639292899E-2</v>
      </c>
      <c r="AG11" s="8346">
        <v>3.9851660406473297E-2</v>
      </c>
      <c r="AH11" s="8346">
        <v>4.2446813450345101E-2</v>
      </c>
      <c r="AI11" s="8346">
        <v>9.8407541434722995E-2</v>
      </c>
      <c r="AJ11" s="8346">
        <v>2.7735003868904599E-2</v>
      </c>
      <c r="AK11" s="8346">
        <v>0.112557063037351</v>
      </c>
      <c r="AL11" s="8346">
        <v>5.1946593633351398E-2</v>
      </c>
      <c r="AM11" s="8346">
        <v>2.4661157113059801E-2</v>
      </c>
      <c r="AN11" s="8346">
        <v>5.4858253827071997E-2</v>
      </c>
      <c r="AO11" s="8346">
        <v>3.64927042514838E-2</v>
      </c>
      <c r="AP11" s="8358"/>
      <c r="AQ11" s="8346">
        <v>4.0829123704646399E-2</v>
      </c>
      <c r="AR11" s="8346">
        <v>5.1356115795510096E-3</v>
      </c>
      <c r="AS11" s="8346">
        <v>4.7563315253000997E-2</v>
      </c>
      <c r="AT11" s="8346">
        <v>1.4935270581903101E-2</v>
      </c>
      <c r="AU11" s="8346">
        <v>4.8272289657087901E-2</v>
      </c>
      <c r="AV11" s="8346">
        <v>3.37422362498732E-2</v>
      </c>
      <c r="AW11" s="8346">
        <v>2.7987948018294101E-2</v>
      </c>
      <c r="AX11" s="8346">
        <v>1.16039617922631E-2</v>
      </c>
      <c r="AY11" s="8346">
        <v>2.4970016982239201E-2</v>
      </c>
      <c r="AZ11" s="8343">
        <v>0.101461493284226</v>
      </c>
    </row>
    <row r="12" spans="1:52" ht="17" x14ac:dyDescent="0.2">
      <c r="A12" s="8411" t="s">
        <v>68</v>
      </c>
      <c r="B12" s="8409">
        <v>1520</v>
      </c>
      <c r="C12" s="8359">
        <v>660</v>
      </c>
      <c r="D12" s="8360">
        <v>860</v>
      </c>
      <c r="E12" s="8361">
        <v>254</v>
      </c>
      <c r="F12" s="8362">
        <v>374</v>
      </c>
      <c r="G12" s="8363">
        <v>241</v>
      </c>
      <c r="H12" s="8364">
        <v>297</v>
      </c>
      <c r="I12" s="8365">
        <v>354</v>
      </c>
      <c r="J12" s="8366">
        <v>242</v>
      </c>
      <c r="K12" s="8367">
        <v>574</v>
      </c>
      <c r="L12" s="8368">
        <v>427</v>
      </c>
      <c r="M12" s="8369">
        <v>277</v>
      </c>
      <c r="N12" s="8370">
        <v>1042</v>
      </c>
      <c r="O12" s="8371">
        <v>236</v>
      </c>
      <c r="P12" s="8372">
        <v>148</v>
      </c>
      <c r="Q12" s="8373">
        <v>93</v>
      </c>
      <c r="R12" s="8374">
        <v>870</v>
      </c>
      <c r="S12" s="8375">
        <v>262</v>
      </c>
      <c r="T12" s="8376">
        <v>257</v>
      </c>
      <c r="U12" s="8377">
        <v>90</v>
      </c>
      <c r="V12" s="8378">
        <v>18</v>
      </c>
      <c r="W12" s="8379">
        <v>9</v>
      </c>
      <c r="X12" s="8380">
        <v>6</v>
      </c>
      <c r="Y12" s="8381">
        <v>8</v>
      </c>
      <c r="Z12" s="8382">
        <v>472</v>
      </c>
      <c r="AA12" s="8383">
        <v>511</v>
      </c>
      <c r="AB12" s="8384">
        <v>422</v>
      </c>
      <c r="AC12" s="8385">
        <v>52</v>
      </c>
      <c r="AD12" s="8386">
        <v>20</v>
      </c>
      <c r="AE12" s="8387">
        <v>43</v>
      </c>
      <c r="AF12" s="8388">
        <v>114</v>
      </c>
      <c r="AG12" s="8389">
        <v>169</v>
      </c>
      <c r="AH12" s="8390">
        <v>79</v>
      </c>
      <c r="AI12" s="8391">
        <v>80</v>
      </c>
      <c r="AJ12" s="8392">
        <v>1068</v>
      </c>
      <c r="AK12" s="8393">
        <v>44</v>
      </c>
      <c r="AL12" s="8394">
        <v>505</v>
      </c>
      <c r="AM12" s="8395">
        <v>612</v>
      </c>
      <c r="AN12" s="8396">
        <v>191</v>
      </c>
      <c r="AO12" s="8397">
        <v>202</v>
      </c>
      <c r="AP12" s="8398">
        <v>10</v>
      </c>
      <c r="AQ12" s="8399">
        <v>1200</v>
      </c>
      <c r="AR12" s="8400">
        <v>61</v>
      </c>
      <c r="AS12" s="8401">
        <v>143</v>
      </c>
      <c r="AT12" s="8402">
        <v>112</v>
      </c>
      <c r="AU12" s="8403">
        <v>295</v>
      </c>
      <c r="AV12" s="8404">
        <v>409</v>
      </c>
      <c r="AW12" s="8405">
        <v>337</v>
      </c>
      <c r="AX12" s="8406">
        <v>202</v>
      </c>
      <c r="AY12" s="8407">
        <v>118</v>
      </c>
      <c r="AZ12" s="8408">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354</v>
      </c>
    </row>
    <row r="8" spans="1:52" ht="34" x14ac:dyDescent="0.2">
      <c r="A8" s="99" t="s">
        <v>353</v>
      </c>
    </row>
    <row r="9" spans="1:52" ht="17" x14ac:dyDescent="0.2">
      <c r="A9" s="8523" t="s">
        <v>245</v>
      </c>
      <c r="B9" s="8457">
        <v>0.57792700942586395</v>
      </c>
      <c r="C9" s="8412">
        <v>0.56735982206964197</v>
      </c>
      <c r="D9" s="8413">
        <v>0.58683521392186799</v>
      </c>
      <c r="E9" s="8414">
        <v>0.57337805925246699</v>
      </c>
      <c r="F9" s="8415">
        <v>0.63159954831411602</v>
      </c>
      <c r="G9" s="8416">
        <v>0.57631457444645995</v>
      </c>
      <c r="H9" s="8417">
        <v>0.57432562747484595</v>
      </c>
      <c r="I9" s="8418">
        <v>0.51949037744697901</v>
      </c>
      <c r="J9" s="8419">
        <v>0.48608642534401802</v>
      </c>
      <c r="K9" s="8420">
        <v>0.54721296411065501</v>
      </c>
      <c r="L9" s="8421">
        <v>0.61807397399367503</v>
      </c>
      <c r="M9" s="8422">
        <v>0.71105289303163999</v>
      </c>
      <c r="N9" s="8423">
        <v>0.55308030240141404</v>
      </c>
      <c r="O9" s="8424">
        <v>0.67154642728713398</v>
      </c>
      <c r="P9" s="8425">
        <v>0.54976112571404301</v>
      </c>
      <c r="Q9" s="8426">
        <v>0.56635679817575502</v>
      </c>
      <c r="R9" s="8427">
        <v>0.64653647530743297</v>
      </c>
      <c r="S9" s="8428">
        <v>0.43258956193947401</v>
      </c>
      <c r="T9" s="8429">
        <v>0.59847624783432296</v>
      </c>
      <c r="U9" s="8430">
        <v>0.42527680562655501</v>
      </c>
      <c r="V9" s="8460"/>
      <c r="W9" s="8462"/>
      <c r="X9" s="8464"/>
      <c r="Y9" s="8466"/>
      <c r="Z9" s="8431">
        <v>0.77560906145846298</v>
      </c>
      <c r="AA9" s="8432">
        <v>0.57777822304583604</v>
      </c>
      <c r="AB9" s="8433">
        <v>0.43678032187042398</v>
      </c>
      <c r="AC9" s="8434">
        <v>0.28955340186080902</v>
      </c>
      <c r="AD9" s="8468"/>
      <c r="AE9" s="8435">
        <v>0.23769336342816499</v>
      </c>
      <c r="AF9" s="8436">
        <v>0.64814952141611404</v>
      </c>
      <c r="AG9" s="8437">
        <v>0.56414449140030398</v>
      </c>
      <c r="AH9" s="8438">
        <v>0.62624789343297405</v>
      </c>
      <c r="AI9" s="8439">
        <v>0.66684425396092994</v>
      </c>
      <c r="AJ9" s="8440">
        <v>0.57647108564479699</v>
      </c>
      <c r="AK9" s="8441">
        <v>0.36848108784808697</v>
      </c>
      <c r="AL9" s="8442">
        <v>0.63362543583815301</v>
      </c>
      <c r="AM9" s="8443">
        <v>0.57423554151030798</v>
      </c>
      <c r="AN9" s="8444">
        <v>0.59982595007582695</v>
      </c>
      <c r="AO9" s="8445">
        <v>0.434265980104173</v>
      </c>
      <c r="AP9" s="8470"/>
      <c r="AQ9" s="8446">
        <v>0.62545230680723296</v>
      </c>
      <c r="AR9" s="8447">
        <v>0.16465674093267901</v>
      </c>
      <c r="AS9" s="8448">
        <v>0.41670645755595898</v>
      </c>
      <c r="AT9" s="8449">
        <v>0.50342938791410197</v>
      </c>
      <c r="AU9" s="8450">
        <v>0.56391493570965701</v>
      </c>
      <c r="AV9" s="8451">
        <v>0.56310439051961403</v>
      </c>
      <c r="AW9" s="8452">
        <v>0.53234260454508597</v>
      </c>
      <c r="AX9" s="8453">
        <v>0.62670207338772199</v>
      </c>
      <c r="AY9" s="8454">
        <v>0.676418656139395</v>
      </c>
      <c r="AZ9" s="8455">
        <v>0.60941831727385198</v>
      </c>
    </row>
    <row r="10" spans="1:52" ht="17" x14ac:dyDescent="0.2">
      <c r="A10" s="8523" t="s">
        <v>246</v>
      </c>
      <c r="B10" s="8458">
        <v>0.25551591729136403</v>
      </c>
      <c r="C10" s="8459">
        <v>0.27222246813412798</v>
      </c>
      <c r="D10" s="8459">
        <v>0.241432191289989</v>
      </c>
      <c r="E10" s="8459">
        <v>0.27301026786126897</v>
      </c>
      <c r="F10" s="8459">
        <v>0.21714390793889199</v>
      </c>
      <c r="G10" s="8459">
        <v>0.25052237876951799</v>
      </c>
      <c r="H10" s="8459">
        <v>0.23704498717250799</v>
      </c>
      <c r="I10" s="8459">
        <v>0.31010188694235402</v>
      </c>
      <c r="J10" s="8459">
        <v>0.242915523005512</v>
      </c>
      <c r="K10" s="8459">
        <v>0.28330214265888298</v>
      </c>
      <c r="L10" s="8459">
        <v>0.27368841395145699</v>
      </c>
      <c r="M10" s="8459">
        <v>0.19097241085774599</v>
      </c>
      <c r="N10" s="8459">
        <v>0.27090088012257402</v>
      </c>
      <c r="O10" s="8459">
        <v>0.171102557811738</v>
      </c>
      <c r="P10" s="8459">
        <v>0.28581444901081199</v>
      </c>
      <c r="Q10" s="8459">
        <v>0.32768834244490402</v>
      </c>
      <c r="R10" s="8459">
        <v>0.21429889458933901</v>
      </c>
      <c r="S10" s="8459">
        <v>0.33409379503846698</v>
      </c>
      <c r="T10" s="8459">
        <v>0.27823971465202801</v>
      </c>
      <c r="U10" s="8459">
        <v>0.32229780971052702</v>
      </c>
      <c r="V10" s="8461"/>
      <c r="W10" s="8463"/>
      <c r="X10" s="8465"/>
      <c r="Y10" s="8467"/>
      <c r="Z10" s="8459">
        <v>0.147489204317582</v>
      </c>
      <c r="AA10" s="8459">
        <v>0.30067933577732597</v>
      </c>
      <c r="AB10" s="8459">
        <v>0.31575115272555698</v>
      </c>
      <c r="AC10" s="8459">
        <v>0.374003757519629</v>
      </c>
      <c r="AD10" s="8469"/>
      <c r="AE10" s="8459">
        <v>0.21301808170250799</v>
      </c>
      <c r="AF10" s="8459">
        <v>0.199602667801902</v>
      </c>
      <c r="AG10" s="8459">
        <v>0.26097227205329099</v>
      </c>
      <c r="AH10" s="8459">
        <v>0.21674628602332</v>
      </c>
      <c r="AI10" s="8459">
        <v>0.211181815695308</v>
      </c>
      <c r="AJ10" s="8459">
        <v>0.25814833477041998</v>
      </c>
      <c r="AK10" s="8459">
        <v>0.359601854415596</v>
      </c>
      <c r="AL10" s="8459">
        <v>0.20521174051729599</v>
      </c>
      <c r="AM10" s="8459">
        <v>0.27479803930959601</v>
      </c>
      <c r="AN10" s="8459">
        <v>0.24794862114493299</v>
      </c>
      <c r="AO10" s="8459">
        <v>0.32266199437931598</v>
      </c>
      <c r="AP10" s="8471"/>
      <c r="AQ10" s="8459">
        <v>0.234078257803502</v>
      </c>
      <c r="AR10" s="8459">
        <v>0.38974293623317702</v>
      </c>
      <c r="AS10" s="8459">
        <v>0.34121622799099099</v>
      </c>
      <c r="AT10" s="8459">
        <v>0.32688988044349399</v>
      </c>
      <c r="AU10" s="8459">
        <v>0.22572666934389099</v>
      </c>
      <c r="AV10" s="8459">
        <v>0.23683500872690699</v>
      </c>
      <c r="AW10" s="8459">
        <v>0.32038659911936801</v>
      </c>
      <c r="AX10" s="8459">
        <v>0.24829740816165699</v>
      </c>
      <c r="AY10" s="8459">
        <v>0.24885150172529999</v>
      </c>
      <c r="AZ10" s="8456">
        <v>0.242682348192298</v>
      </c>
    </row>
    <row r="11" spans="1:52" ht="17" x14ac:dyDescent="0.2">
      <c r="A11" s="8523" t="s">
        <v>247</v>
      </c>
      <c r="B11" s="8458">
        <v>7.9332550326239495E-2</v>
      </c>
      <c r="C11" s="8459">
        <v>7.5764260670963895E-2</v>
      </c>
      <c r="D11" s="8459">
        <v>8.2340640641914001E-2</v>
      </c>
      <c r="E11" s="8459">
        <v>7.0450957330492697E-2</v>
      </c>
      <c r="F11" s="8459">
        <v>9.2041201157980104E-2</v>
      </c>
      <c r="G11" s="8459">
        <v>7.0943055198811195E-2</v>
      </c>
      <c r="H11" s="8459">
        <v>6.6291530909475802E-2</v>
      </c>
      <c r="I11" s="8459">
        <v>8.8692172223945001E-2</v>
      </c>
      <c r="J11" s="8459">
        <v>0.115265083206591</v>
      </c>
      <c r="K11" s="8459">
        <v>8.8259623225033904E-2</v>
      </c>
      <c r="L11" s="8459">
        <v>5.7091374907830603E-2</v>
      </c>
      <c r="M11" s="8459">
        <v>4.32685486748699E-2</v>
      </c>
      <c r="N11" s="8459">
        <v>7.9277712445180906E-2</v>
      </c>
      <c r="O11" s="8459">
        <v>9.6922557868867901E-2</v>
      </c>
      <c r="P11" s="8459">
        <v>7.6107107951751601E-2</v>
      </c>
      <c r="Q11" s="8459">
        <v>2.6482011217046301E-2</v>
      </c>
      <c r="R11" s="8459">
        <v>8.7242006821764695E-2</v>
      </c>
      <c r="S11" s="8459">
        <v>9.4581813725600802E-2</v>
      </c>
      <c r="T11" s="8459">
        <v>3.3968904344866699E-2</v>
      </c>
      <c r="U11" s="8459">
        <v>4.70864487425076E-2</v>
      </c>
      <c r="V11" s="8461"/>
      <c r="W11" s="8463"/>
      <c r="X11" s="8465"/>
      <c r="Y11" s="8467"/>
      <c r="Z11" s="8459">
        <v>5.7750634430015602E-2</v>
      </c>
      <c r="AA11" s="8459">
        <v>6.0629374056050997E-2</v>
      </c>
      <c r="AB11" s="8459">
        <v>0.11013018813455</v>
      </c>
      <c r="AC11" s="8459">
        <v>5.4563591225926501E-2</v>
      </c>
      <c r="AD11" s="8469"/>
      <c r="AE11" s="8459">
        <v>0.21920033732668601</v>
      </c>
      <c r="AF11" s="8459">
        <v>9.9356852836027201E-2</v>
      </c>
      <c r="AG11" s="8459">
        <v>6.6687410502519404E-2</v>
      </c>
      <c r="AH11" s="8459">
        <v>6.7388293906046406E-2</v>
      </c>
      <c r="AI11" s="8459">
        <v>4.1145152639846999E-2</v>
      </c>
      <c r="AJ11" s="8459">
        <v>8.0997312944338401E-2</v>
      </c>
      <c r="AK11" s="8459">
        <v>0.124676080736655</v>
      </c>
      <c r="AL11" s="8459">
        <v>6.3648074992741902E-2</v>
      </c>
      <c r="AM11" s="8459">
        <v>8.9431593028411596E-2</v>
      </c>
      <c r="AN11" s="8459">
        <v>5.3365178497155698E-2</v>
      </c>
      <c r="AO11" s="8459">
        <v>0.117589030032326</v>
      </c>
      <c r="AP11" s="8471"/>
      <c r="AQ11" s="8459">
        <v>7.5943003309101795E-2</v>
      </c>
      <c r="AR11" s="8459">
        <v>0.12976799835750999</v>
      </c>
      <c r="AS11" s="8459">
        <v>7.8678612530609898E-2</v>
      </c>
      <c r="AT11" s="8459">
        <v>7.8286391433444E-2</v>
      </c>
      <c r="AU11" s="8459">
        <v>9.5273877598283305E-2</v>
      </c>
      <c r="AV11" s="8459">
        <v>0.103235970776307</v>
      </c>
      <c r="AW11" s="8459">
        <v>7.5203077446998598E-2</v>
      </c>
      <c r="AX11" s="8459">
        <v>5.8052989801039401E-2</v>
      </c>
      <c r="AY11" s="8459">
        <v>2.03893398054633E-2</v>
      </c>
      <c r="AZ11" s="8456">
        <v>6.2533259204612196E-2</v>
      </c>
    </row>
    <row r="12" spans="1:52" ht="17" x14ac:dyDescent="0.2">
      <c r="A12" s="8523" t="s">
        <v>248</v>
      </c>
      <c r="B12" s="8458">
        <v>3.13174351821911E-2</v>
      </c>
      <c r="C12" s="8459">
        <v>2.9208873293602899E-2</v>
      </c>
      <c r="D12" s="8459">
        <v>3.3094965934966601E-2</v>
      </c>
      <c r="E12" s="8459">
        <v>3.1035437441911E-2</v>
      </c>
      <c r="F12" s="8459">
        <v>7.3563187500901997E-3</v>
      </c>
      <c r="G12" s="8459">
        <v>2.7668346998173599E-2</v>
      </c>
      <c r="H12" s="8459">
        <v>5.9605271586892099E-2</v>
      </c>
      <c r="I12" s="8459">
        <v>3.8609999374889001E-2</v>
      </c>
      <c r="J12" s="8459">
        <v>5.2771812614332302E-2</v>
      </c>
      <c r="K12" s="8459">
        <v>2.83831536178203E-2</v>
      </c>
      <c r="L12" s="8459">
        <v>2.05533605015982E-2</v>
      </c>
      <c r="M12" s="8459">
        <v>2.24265109656571E-2</v>
      </c>
      <c r="N12" s="8459">
        <v>3.6439762911956698E-2</v>
      </c>
      <c r="O12" s="8459">
        <v>1.30313857138459E-2</v>
      </c>
      <c r="P12" s="8459">
        <v>4.5787374568235499E-2</v>
      </c>
      <c r="Q12" s="8459">
        <v>1.5606045492426999E-2</v>
      </c>
      <c r="R12" s="8459">
        <v>1.6544435309605299E-2</v>
      </c>
      <c r="S12" s="8459">
        <v>6.2495818024483597E-2</v>
      </c>
      <c r="T12" s="8459">
        <v>1.7636136291026901E-2</v>
      </c>
      <c r="U12" s="8459">
        <v>5.5352137203462701E-2</v>
      </c>
      <c r="V12" s="8461"/>
      <c r="W12" s="8463"/>
      <c r="X12" s="8465"/>
      <c r="Y12" s="8467"/>
      <c r="Z12" s="8459">
        <v>1.82182542975287E-3</v>
      </c>
      <c r="AA12" s="8459">
        <v>2.2748414443428899E-2</v>
      </c>
      <c r="AB12" s="8459">
        <v>4.5866477453882303E-2</v>
      </c>
      <c r="AC12" s="8459">
        <v>0.116762576573232</v>
      </c>
      <c r="AD12" s="8469"/>
      <c r="AE12" s="8459">
        <v>0.15128647138097201</v>
      </c>
      <c r="AF12" s="8459">
        <v>1.38022585680477E-2</v>
      </c>
      <c r="AG12" s="8459">
        <v>2.7890510647620399E-2</v>
      </c>
      <c r="AH12" s="8459">
        <v>5.0896298177904899E-2</v>
      </c>
      <c r="AI12" s="8459">
        <v>2.9784719009728799E-2</v>
      </c>
      <c r="AJ12" s="8459">
        <v>3.1409138405238603E-2</v>
      </c>
      <c r="AK12" s="8459">
        <v>3.7367562872876903E-2</v>
      </c>
      <c r="AL12" s="8459">
        <v>3.6225288356351297E-2</v>
      </c>
      <c r="AM12" s="8459">
        <v>1.8720277872945001E-2</v>
      </c>
      <c r="AN12" s="8459">
        <v>5.7825207804091401E-2</v>
      </c>
      <c r="AO12" s="8459">
        <v>2.7056971431265502E-2</v>
      </c>
      <c r="AP12" s="8471"/>
      <c r="AQ12" s="8459">
        <v>2.5585490420351999E-2</v>
      </c>
      <c r="AR12" s="8459">
        <v>0.124815042938357</v>
      </c>
      <c r="AS12" s="8459">
        <v>3.25265251296021E-2</v>
      </c>
      <c r="AT12" s="8459">
        <v>3.8150732489900703E-2</v>
      </c>
      <c r="AU12" s="8459">
        <v>3.3362548750532801E-2</v>
      </c>
      <c r="AV12" s="8459">
        <v>3.2406476817475299E-2</v>
      </c>
      <c r="AW12" s="8459">
        <v>3.7717179731318301E-2</v>
      </c>
      <c r="AX12" s="8459">
        <v>3.0571996200793799E-2</v>
      </c>
      <c r="AY12" s="8459">
        <v>2.1467929489529702E-2</v>
      </c>
      <c r="AZ12" s="8456">
        <v>1.90507470432606E-2</v>
      </c>
    </row>
    <row r="13" spans="1:52" ht="17" x14ac:dyDescent="0.2">
      <c r="A13" s="8523" t="s">
        <v>249</v>
      </c>
      <c r="B13" s="8458">
        <v>3.51626148668054E-2</v>
      </c>
      <c r="C13" s="8459">
        <v>3.6867432340532698E-2</v>
      </c>
      <c r="D13" s="8459">
        <v>3.37254431604306E-2</v>
      </c>
      <c r="E13" s="8459">
        <v>3.4701698398200802E-2</v>
      </c>
      <c r="F13" s="8459">
        <v>2.5563599572202299E-2</v>
      </c>
      <c r="G13" s="8459">
        <v>5.1485824862077798E-2</v>
      </c>
      <c r="H13" s="8459">
        <v>5.5865104598267802E-2</v>
      </c>
      <c r="I13" s="8459">
        <v>1.60259381053839E-2</v>
      </c>
      <c r="J13" s="8459">
        <v>5.4831079015555999E-2</v>
      </c>
      <c r="K13" s="8459">
        <v>3.99812914883933E-2</v>
      </c>
      <c r="L13" s="8459">
        <v>1.4618050697254701E-2</v>
      </c>
      <c r="M13" s="8459">
        <v>2.8206281689953702E-2</v>
      </c>
      <c r="N13" s="8459">
        <v>4.0452530165125601E-2</v>
      </c>
      <c r="O13" s="8459">
        <v>2.3002817468239602E-2</v>
      </c>
      <c r="P13" s="8459">
        <v>3.6203264716416501E-2</v>
      </c>
      <c r="Q13" s="8459">
        <v>2.0788754208537499E-2</v>
      </c>
      <c r="R13" s="8459">
        <v>2.0285839104316101E-2</v>
      </c>
      <c r="S13" s="8459">
        <v>5.0877256293262299E-2</v>
      </c>
      <c r="T13" s="8459">
        <v>3.9937705254430002E-2</v>
      </c>
      <c r="U13" s="8459">
        <v>0.107264076219153</v>
      </c>
      <c r="V13" s="8461"/>
      <c r="W13" s="8463"/>
      <c r="X13" s="8465"/>
      <c r="Y13" s="8467"/>
      <c r="Z13" s="8459">
        <v>5.0479971372858097E-3</v>
      </c>
      <c r="AA13" s="8459">
        <v>2.45731758486341E-2</v>
      </c>
      <c r="AB13" s="8459">
        <v>6.3462338887980696E-2</v>
      </c>
      <c r="AC13" s="8459">
        <v>0.14402805288270301</v>
      </c>
      <c r="AD13" s="8469"/>
      <c r="AE13" s="8459">
        <v>7.6094864862630299E-2</v>
      </c>
      <c r="AF13" s="8459">
        <v>3.04792247444577E-2</v>
      </c>
      <c r="AG13" s="8459">
        <v>4.0259975297901603E-2</v>
      </c>
      <c r="AH13" s="8459">
        <v>3.8721228459754703E-2</v>
      </c>
      <c r="AI13" s="8459">
        <v>2.8300596621956699E-2</v>
      </c>
      <c r="AJ13" s="8459">
        <v>3.6081057163581301E-2</v>
      </c>
      <c r="AK13" s="8459">
        <v>1.6665128419936601E-2</v>
      </c>
      <c r="AL13" s="8459">
        <v>3.3262824531177501E-2</v>
      </c>
      <c r="AM13" s="8459">
        <v>2.5521583331094399E-2</v>
      </c>
      <c r="AN13" s="8459">
        <v>2.1835160217647701E-2</v>
      </c>
      <c r="AO13" s="8459">
        <v>8.4399937684614498E-2</v>
      </c>
      <c r="AP13" s="8471"/>
      <c r="AQ13" s="8459">
        <v>1.63749600554438E-2</v>
      </c>
      <c r="AR13" s="8459">
        <v>0.19101728153827599</v>
      </c>
      <c r="AS13" s="8459">
        <v>0.112914345144199</v>
      </c>
      <c r="AT13" s="8459">
        <v>5.3243607719059297E-2</v>
      </c>
      <c r="AU13" s="8459">
        <v>4.1935005038273597E-2</v>
      </c>
      <c r="AV13" s="8459">
        <v>3.64773747236148E-2</v>
      </c>
      <c r="AW13" s="8459">
        <v>2.52249156898138E-2</v>
      </c>
      <c r="AX13" s="8459">
        <v>3.6375532448787398E-2</v>
      </c>
      <c r="AY13" s="8459">
        <v>3.2872572840312801E-2</v>
      </c>
      <c r="AZ13" s="8456">
        <v>3.8738942587639803E-2</v>
      </c>
    </row>
    <row r="14" spans="1:52" ht="17" x14ac:dyDescent="0.2">
      <c r="A14" s="8523" t="s">
        <v>355</v>
      </c>
      <c r="B14" s="8458">
        <v>2.0744472907536001E-2</v>
      </c>
      <c r="C14" s="8459">
        <v>1.85771434911302E-2</v>
      </c>
      <c r="D14" s="8459">
        <v>2.25715450508325E-2</v>
      </c>
      <c r="E14" s="8459">
        <v>1.74235797156598E-2</v>
      </c>
      <c r="F14" s="8459">
        <v>2.6295424266719599E-2</v>
      </c>
      <c r="G14" s="8459">
        <v>2.3065819724959299E-2</v>
      </c>
      <c r="H14" s="8459">
        <v>6.8674782580098598E-3</v>
      </c>
      <c r="I14" s="8459">
        <v>2.7079625906449498E-2</v>
      </c>
      <c r="J14" s="8459">
        <v>4.8130076813991299E-2</v>
      </c>
      <c r="K14" s="8459">
        <v>1.2860824899213899E-2</v>
      </c>
      <c r="L14" s="8459">
        <v>1.5974825948184401E-2</v>
      </c>
      <c r="M14" s="8459">
        <v>4.0733547801338199E-3</v>
      </c>
      <c r="N14" s="8459">
        <v>1.9848811953748002E-2</v>
      </c>
      <c r="O14" s="8459">
        <v>2.43942538501749E-2</v>
      </c>
      <c r="P14" s="8459">
        <v>6.3266780387419503E-3</v>
      </c>
      <c r="Q14" s="8459">
        <v>4.3078048461329697E-2</v>
      </c>
      <c r="R14" s="8459">
        <v>1.50923488675416E-2</v>
      </c>
      <c r="S14" s="8459">
        <v>2.5361754978712299E-2</v>
      </c>
      <c r="T14" s="8459">
        <v>3.1741291623325299E-2</v>
      </c>
      <c r="U14" s="8459">
        <v>4.2722722497795101E-2</v>
      </c>
      <c r="V14" s="8461"/>
      <c r="W14" s="8463"/>
      <c r="X14" s="8465"/>
      <c r="Y14" s="8467"/>
      <c r="Z14" s="8459">
        <v>1.2281277226901199E-2</v>
      </c>
      <c r="AA14" s="8459">
        <v>1.35914768287242E-2</v>
      </c>
      <c r="AB14" s="8459">
        <v>2.8009520927606401E-2</v>
      </c>
      <c r="AC14" s="8459">
        <v>2.10886199377011E-2</v>
      </c>
      <c r="AD14" s="8469"/>
      <c r="AE14" s="8459">
        <v>0.102706881299038</v>
      </c>
      <c r="AF14" s="8459">
        <v>8.6094746334518905E-3</v>
      </c>
      <c r="AG14" s="8459">
        <v>4.0045340098363899E-2</v>
      </c>
      <c r="AH14" s="8459">
        <v>0</v>
      </c>
      <c r="AI14" s="8459">
        <v>2.27434620722297E-2</v>
      </c>
      <c r="AJ14" s="8459">
        <v>1.6893071071624698E-2</v>
      </c>
      <c r="AK14" s="8459">
        <v>9.3208285706847999E-2</v>
      </c>
      <c r="AL14" s="8459">
        <v>2.8026635764280401E-2</v>
      </c>
      <c r="AM14" s="8459">
        <v>1.7292964947644301E-2</v>
      </c>
      <c r="AN14" s="8459">
        <v>1.9199882260345399E-2</v>
      </c>
      <c r="AO14" s="8459">
        <v>1.4026086368304399E-2</v>
      </c>
      <c r="AP14" s="8471"/>
      <c r="AQ14" s="8459">
        <v>2.2565981604367701E-2</v>
      </c>
      <c r="AR14" s="8459">
        <v>0</v>
      </c>
      <c r="AS14" s="8459">
        <v>1.79578316486394E-2</v>
      </c>
      <c r="AT14" s="8459">
        <v>0</v>
      </c>
      <c r="AU14" s="8459">
        <v>3.9786963559361697E-2</v>
      </c>
      <c r="AV14" s="8459">
        <v>2.79407784360826E-2</v>
      </c>
      <c r="AW14" s="8459">
        <v>9.1256234674151893E-3</v>
      </c>
      <c r="AX14" s="8459">
        <v>0</v>
      </c>
      <c r="AY14" s="8459">
        <v>0</v>
      </c>
      <c r="AZ14" s="8456">
        <v>2.7576385698338299E-2</v>
      </c>
    </row>
    <row r="15" spans="1:52" ht="17" x14ac:dyDescent="0.2">
      <c r="A15" s="8524" t="s">
        <v>68</v>
      </c>
      <c r="B15" s="8522">
        <v>1521</v>
      </c>
      <c r="C15" s="8472">
        <v>661</v>
      </c>
      <c r="D15" s="8473">
        <v>860</v>
      </c>
      <c r="E15" s="8474">
        <v>254</v>
      </c>
      <c r="F15" s="8475">
        <v>375</v>
      </c>
      <c r="G15" s="8476">
        <v>241</v>
      </c>
      <c r="H15" s="8477">
        <v>297</v>
      </c>
      <c r="I15" s="8478">
        <v>354</v>
      </c>
      <c r="J15" s="8479">
        <v>242</v>
      </c>
      <c r="K15" s="8480">
        <v>575</v>
      </c>
      <c r="L15" s="8481">
        <v>427</v>
      </c>
      <c r="M15" s="8482">
        <v>277</v>
      </c>
      <c r="N15" s="8483">
        <v>1043</v>
      </c>
      <c r="O15" s="8484">
        <v>235</v>
      </c>
      <c r="P15" s="8485">
        <v>149</v>
      </c>
      <c r="Q15" s="8486">
        <v>93</v>
      </c>
      <c r="R15" s="8487">
        <v>872</v>
      </c>
      <c r="S15" s="8488">
        <v>262</v>
      </c>
      <c r="T15" s="8489">
        <v>257</v>
      </c>
      <c r="U15" s="8490">
        <v>89</v>
      </c>
      <c r="V15" s="8491">
        <v>18</v>
      </c>
      <c r="W15" s="8492">
        <v>9</v>
      </c>
      <c r="X15" s="8493">
        <v>6</v>
      </c>
      <c r="Y15" s="8494">
        <v>8</v>
      </c>
      <c r="Z15" s="8495">
        <v>473</v>
      </c>
      <c r="AA15" s="8496">
        <v>511</v>
      </c>
      <c r="AB15" s="8497">
        <v>422</v>
      </c>
      <c r="AC15" s="8498">
        <v>52</v>
      </c>
      <c r="AD15" s="8499">
        <v>20</v>
      </c>
      <c r="AE15" s="8500">
        <v>43</v>
      </c>
      <c r="AF15" s="8501">
        <v>114</v>
      </c>
      <c r="AG15" s="8502">
        <v>169</v>
      </c>
      <c r="AH15" s="8503">
        <v>79</v>
      </c>
      <c r="AI15" s="8504">
        <v>80</v>
      </c>
      <c r="AJ15" s="8505">
        <v>1069</v>
      </c>
      <c r="AK15" s="8506">
        <v>44</v>
      </c>
      <c r="AL15" s="8507">
        <v>505</v>
      </c>
      <c r="AM15" s="8508">
        <v>612</v>
      </c>
      <c r="AN15" s="8509">
        <v>191</v>
      </c>
      <c r="AO15" s="8510">
        <v>203</v>
      </c>
      <c r="AP15" s="8511">
        <v>10</v>
      </c>
      <c r="AQ15" s="8512">
        <v>1202</v>
      </c>
      <c r="AR15" s="8513">
        <v>61</v>
      </c>
      <c r="AS15" s="8514">
        <v>142</v>
      </c>
      <c r="AT15" s="8515">
        <v>112</v>
      </c>
      <c r="AU15" s="8516">
        <v>294</v>
      </c>
      <c r="AV15" s="8517">
        <v>410</v>
      </c>
      <c r="AW15" s="8518">
        <v>338</v>
      </c>
      <c r="AX15" s="8519">
        <v>202</v>
      </c>
      <c r="AY15" s="8520">
        <v>118</v>
      </c>
      <c r="AZ15" s="8521">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357</v>
      </c>
    </row>
    <row r="8" spans="1:52" ht="34" x14ac:dyDescent="0.2">
      <c r="A8" s="99" t="s">
        <v>356</v>
      </c>
    </row>
    <row r="9" spans="1:52" ht="17" x14ac:dyDescent="0.2">
      <c r="A9" s="8636" t="s">
        <v>245</v>
      </c>
      <c r="B9" s="8570">
        <v>2.91635485320417E-2</v>
      </c>
      <c r="C9" s="8525">
        <v>2.73543767176135E-2</v>
      </c>
      <c r="D9" s="8526">
        <v>3.06952104927148E-2</v>
      </c>
      <c r="E9" s="8527">
        <v>1.7908075131831801E-2</v>
      </c>
      <c r="F9" s="8528">
        <v>3.5867552107357502E-2</v>
      </c>
      <c r="G9" s="8529">
        <v>5.0250283459280003E-2</v>
      </c>
      <c r="H9" s="8530">
        <v>2.33870711310376E-2</v>
      </c>
      <c r="I9" s="8531">
        <v>1.8084337431766202E-2</v>
      </c>
      <c r="J9" s="8532">
        <v>7.5424518887707195E-2</v>
      </c>
      <c r="K9" s="8533">
        <v>1.5884051238464401E-2</v>
      </c>
      <c r="L9" s="8534">
        <v>1.5023861793859899E-2</v>
      </c>
      <c r="M9" s="8535">
        <v>1.0406076870280299E-2</v>
      </c>
      <c r="N9" s="8536">
        <v>1.9477156445676901E-2</v>
      </c>
      <c r="O9" s="8537">
        <v>5.9993557272758798E-2</v>
      </c>
      <c r="P9" s="8538">
        <v>3.08983079292371E-2</v>
      </c>
      <c r="Q9" s="8539">
        <v>2.1370092810386002E-2</v>
      </c>
      <c r="R9" s="8540">
        <v>3.3553081464932501E-2</v>
      </c>
      <c r="S9" s="8541">
        <v>2.5299178219963199E-2</v>
      </c>
      <c r="T9" s="8542">
        <v>5.2810909298954597E-3</v>
      </c>
      <c r="U9" s="8543">
        <v>4.5135110147713903E-2</v>
      </c>
      <c r="V9" s="8573"/>
      <c r="W9" s="8575"/>
      <c r="X9" s="8577"/>
      <c r="Y9" s="8579"/>
      <c r="Z9" s="8544">
        <v>1.06718650298847E-2</v>
      </c>
      <c r="AA9" s="8545">
        <v>1.6060728049211302E-2</v>
      </c>
      <c r="AB9" s="8546">
        <v>3.44881788295869E-2</v>
      </c>
      <c r="AC9" s="8547">
        <v>3.3558607718622603E-2</v>
      </c>
      <c r="AD9" s="8581"/>
      <c r="AE9" s="8548">
        <v>0.117435986473861</v>
      </c>
      <c r="AF9" s="8549">
        <v>6.7802498606126305E-2</v>
      </c>
      <c r="AG9" s="8550">
        <v>2.61028925104708E-2</v>
      </c>
      <c r="AH9" s="8551">
        <v>1.3689784862829599E-2</v>
      </c>
      <c r="AI9" s="8552">
        <v>6.5369951091377804E-2</v>
      </c>
      <c r="AJ9" s="8553">
        <v>2.5256079357126999E-2</v>
      </c>
      <c r="AK9" s="8554">
        <v>7.9068248457611803E-2</v>
      </c>
      <c r="AL9" s="8555">
        <v>4.7522820590808902E-2</v>
      </c>
      <c r="AM9" s="8556">
        <v>6.8351468331729198E-3</v>
      </c>
      <c r="AN9" s="8557">
        <v>2.8870870887044001E-2</v>
      </c>
      <c r="AO9" s="8558">
        <v>4.90961362344184E-2</v>
      </c>
      <c r="AP9" s="8583"/>
      <c r="AQ9" s="8559">
        <v>2.5072392492811801E-2</v>
      </c>
      <c r="AR9" s="8560">
        <v>9.0992558299089199E-2</v>
      </c>
      <c r="AS9" s="8561">
        <v>4.1455780896352198E-2</v>
      </c>
      <c r="AT9" s="8562">
        <v>1.58801283315111E-2</v>
      </c>
      <c r="AU9" s="8563">
        <v>7.4769676952775102E-2</v>
      </c>
      <c r="AV9" s="8564">
        <v>2.4530184937041399E-2</v>
      </c>
      <c r="AW9" s="8565">
        <v>1.28401298486758E-2</v>
      </c>
      <c r="AX9" s="8566">
        <v>1.2327138770296901E-2</v>
      </c>
      <c r="AY9" s="8567">
        <v>1.47672526231599E-2</v>
      </c>
      <c r="AZ9" s="8568">
        <v>1.17172687118087E-2</v>
      </c>
    </row>
    <row r="10" spans="1:52" ht="17" x14ac:dyDescent="0.2">
      <c r="A10" s="8636" t="s">
        <v>246</v>
      </c>
      <c r="B10" s="8571">
        <v>4.2048099240114697E-2</v>
      </c>
      <c r="C10" s="8572">
        <v>5.2771877808505799E-2</v>
      </c>
      <c r="D10" s="8572">
        <v>3.2969246929408599E-2</v>
      </c>
      <c r="E10" s="8572">
        <v>4.3383297418303303E-2</v>
      </c>
      <c r="F10" s="8572">
        <v>5.0598743079784701E-2</v>
      </c>
      <c r="G10" s="8572">
        <v>3.8894097079260899E-2</v>
      </c>
      <c r="H10" s="8572">
        <v>5.5860972976261102E-2</v>
      </c>
      <c r="I10" s="8572">
        <v>2.04609851279282E-2</v>
      </c>
      <c r="J10" s="8572">
        <v>4.5501371091432499E-2</v>
      </c>
      <c r="K10" s="8572">
        <v>4.7543772916573003E-2</v>
      </c>
      <c r="L10" s="8572">
        <v>3.4111740085608203E-2</v>
      </c>
      <c r="M10" s="8572">
        <v>3.8260616405389698E-2</v>
      </c>
      <c r="N10" s="8572">
        <v>4.1680035068787903E-2</v>
      </c>
      <c r="O10" s="8572">
        <v>3.01226432928123E-2</v>
      </c>
      <c r="P10" s="8572">
        <v>6.3735858276733504E-2</v>
      </c>
      <c r="Q10" s="8572">
        <v>4.8033370122842603E-2</v>
      </c>
      <c r="R10" s="8572">
        <v>1.7519805914595201E-2</v>
      </c>
      <c r="S10" s="8572">
        <v>8.6916249968475398E-2</v>
      </c>
      <c r="T10" s="8572">
        <v>3.7868002794643398E-2</v>
      </c>
      <c r="U10" s="8572">
        <v>0.1127308412485</v>
      </c>
      <c r="V10" s="8574"/>
      <c r="W10" s="8576"/>
      <c r="X10" s="8578"/>
      <c r="Y10" s="8580"/>
      <c r="Z10" s="8572">
        <v>1.51410784522251E-2</v>
      </c>
      <c r="AA10" s="8572">
        <v>3.8448885713649197E-2</v>
      </c>
      <c r="AB10" s="8572">
        <v>6.7558614940652795E-2</v>
      </c>
      <c r="AC10" s="8572">
        <v>0.120271226824039</v>
      </c>
      <c r="AD10" s="8582"/>
      <c r="AE10" s="8572">
        <v>2.936933138213E-2</v>
      </c>
      <c r="AF10" s="8572">
        <v>5.19856512728845E-2</v>
      </c>
      <c r="AG10" s="8572">
        <v>5.90897466049276E-2</v>
      </c>
      <c r="AH10" s="8572">
        <v>6.78018216708106E-2</v>
      </c>
      <c r="AI10" s="8572">
        <v>4.5245376223940703E-2</v>
      </c>
      <c r="AJ10" s="8572">
        <v>3.5520461422542601E-2</v>
      </c>
      <c r="AK10" s="8572">
        <v>4.87576882754834E-2</v>
      </c>
      <c r="AL10" s="8572">
        <v>3.1258949552453903E-2</v>
      </c>
      <c r="AM10" s="8572">
        <v>4.8570640451267501E-2</v>
      </c>
      <c r="AN10" s="8572">
        <v>5.44112538608401E-2</v>
      </c>
      <c r="AO10" s="8572">
        <v>4.1704350331884001E-2</v>
      </c>
      <c r="AP10" s="8584"/>
      <c r="AQ10" s="8572">
        <v>2.64162093882707E-2</v>
      </c>
      <c r="AR10" s="8572">
        <v>0.28100168205790499</v>
      </c>
      <c r="AS10" s="8572">
        <v>5.5449535206947002E-2</v>
      </c>
      <c r="AT10" s="8572">
        <v>5.4993457960676097E-2</v>
      </c>
      <c r="AU10" s="8572">
        <v>3.5025811348114999E-2</v>
      </c>
      <c r="AV10" s="8572">
        <v>5.4208007943604503E-2</v>
      </c>
      <c r="AW10" s="8572">
        <v>3.9603785044317497E-2</v>
      </c>
      <c r="AX10" s="8572">
        <v>4.1697660317916697E-2</v>
      </c>
      <c r="AY10" s="8572">
        <v>4.4283804854315802E-2</v>
      </c>
      <c r="AZ10" s="8569">
        <v>3.01148974284563E-2</v>
      </c>
    </row>
    <row r="11" spans="1:52" ht="17" x14ac:dyDescent="0.2">
      <c r="A11" s="8636" t="s">
        <v>247</v>
      </c>
      <c r="B11" s="8571">
        <v>5.95871138197029E-2</v>
      </c>
      <c r="C11" s="8572">
        <v>6.0919181498467E-2</v>
      </c>
      <c r="D11" s="8572">
        <v>5.8459372730474302E-2</v>
      </c>
      <c r="E11" s="8572">
        <v>7.2649001321060905E-2</v>
      </c>
      <c r="F11" s="8572">
        <v>8.6655153402899907E-2</v>
      </c>
      <c r="G11" s="8572">
        <v>5.0292248101297898E-2</v>
      </c>
      <c r="H11" s="8572">
        <v>4.6065265087574497E-2</v>
      </c>
      <c r="I11" s="8572">
        <v>3.5425040196048599E-2</v>
      </c>
      <c r="J11" s="8572">
        <v>7.6648248748520206E-2</v>
      </c>
      <c r="K11" s="8572">
        <v>7.7855794276141504E-2</v>
      </c>
      <c r="L11" s="8572">
        <v>3.8483742766411297E-2</v>
      </c>
      <c r="M11" s="8572">
        <v>3.10468373242925E-2</v>
      </c>
      <c r="N11" s="8572">
        <v>5.12545863120785E-2</v>
      </c>
      <c r="O11" s="8572">
        <v>8.6041915020299106E-2</v>
      </c>
      <c r="P11" s="8572">
        <v>8.5577786882009205E-2</v>
      </c>
      <c r="Q11" s="8572">
        <v>1.0662522215822499E-2</v>
      </c>
      <c r="R11" s="8572">
        <v>5.8912630314331797E-2</v>
      </c>
      <c r="S11" s="8572">
        <v>8.2561266670793498E-2</v>
      </c>
      <c r="T11" s="8572">
        <v>3.2677533146717501E-2</v>
      </c>
      <c r="U11" s="8572">
        <v>3.3221980754086097E-2</v>
      </c>
      <c r="V11" s="8574"/>
      <c r="W11" s="8576"/>
      <c r="X11" s="8578"/>
      <c r="Y11" s="8580"/>
      <c r="Z11" s="8572">
        <v>4.4635979065183601E-2</v>
      </c>
      <c r="AA11" s="8572">
        <v>3.92462536238571E-2</v>
      </c>
      <c r="AB11" s="8572">
        <v>8.2805426553634306E-2</v>
      </c>
      <c r="AC11" s="8572">
        <v>3.2281622220363598E-2</v>
      </c>
      <c r="AD11" s="8582"/>
      <c r="AE11" s="8572">
        <v>0.20124471893576701</v>
      </c>
      <c r="AF11" s="8572">
        <v>6.0273245937220103E-2</v>
      </c>
      <c r="AG11" s="8572">
        <v>4.77437081760618E-2</v>
      </c>
      <c r="AH11" s="8572">
        <v>0.119062693484389</v>
      </c>
      <c r="AI11" s="8572">
        <v>2.2944906740372601E-2</v>
      </c>
      <c r="AJ11" s="8572">
        <v>5.5275003858255303E-2</v>
      </c>
      <c r="AK11" s="8572">
        <v>0.19667549383636401</v>
      </c>
      <c r="AL11" s="8572">
        <v>6.3937918390100407E-2</v>
      </c>
      <c r="AM11" s="8572">
        <v>6.9479468324980795E-2</v>
      </c>
      <c r="AN11" s="8572">
        <v>2.9262946436986501E-2</v>
      </c>
      <c r="AO11" s="8572">
        <v>4.9299304098237899E-2</v>
      </c>
      <c r="AP11" s="8584"/>
      <c r="AQ11" s="8572">
        <v>5.4794719582398899E-2</v>
      </c>
      <c r="AR11" s="8572">
        <v>8.2453988437473397E-2</v>
      </c>
      <c r="AS11" s="8572">
        <v>8.7014095077309506E-2</v>
      </c>
      <c r="AT11" s="8572">
        <v>6.9456144438669098E-2</v>
      </c>
      <c r="AU11" s="8572">
        <v>5.9596685740286003E-2</v>
      </c>
      <c r="AV11" s="8572">
        <v>7.0258851065015504E-2</v>
      </c>
      <c r="AW11" s="8572">
        <v>7.3756392964769199E-2</v>
      </c>
      <c r="AX11" s="8572">
        <v>5.9934949795493998E-2</v>
      </c>
      <c r="AY11" s="8572">
        <v>1.67402889896851E-2</v>
      </c>
      <c r="AZ11" s="8569">
        <v>3.3575421690673901E-2</v>
      </c>
    </row>
    <row r="12" spans="1:52" ht="17" x14ac:dyDescent="0.2">
      <c r="A12" s="8636" t="s">
        <v>248</v>
      </c>
      <c r="B12" s="8571">
        <v>0.221935976893223</v>
      </c>
      <c r="C12" s="8572">
        <v>0.25331327825410999</v>
      </c>
      <c r="D12" s="8572">
        <v>0.195371656943194</v>
      </c>
      <c r="E12" s="8572">
        <v>0.25870158937722398</v>
      </c>
      <c r="F12" s="8572">
        <v>0.20623767418730901</v>
      </c>
      <c r="G12" s="8572">
        <v>0.21005797454884101</v>
      </c>
      <c r="H12" s="8572">
        <v>0.23979956506531599</v>
      </c>
      <c r="I12" s="8572">
        <v>0.206584383112625</v>
      </c>
      <c r="J12" s="8572">
        <v>0.23291959088709499</v>
      </c>
      <c r="K12" s="8572">
        <v>0.21865199740840599</v>
      </c>
      <c r="L12" s="8572">
        <v>0.225040599947744</v>
      </c>
      <c r="M12" s="8572">
        <v>0.207995144639499</v>
      </c>
      <c r="N12" s="8572">
        <v>0.24915989867555499</v>
      </c>
      <c r="O12" s="8572">
        <v>0.119427073085732</v>
      </c>
      <c r="P12" s="8572">
        <v>0.206146466790396</v>
      </c>
      <c r="Q12" s="8572">
        <v>0.31277411134028599</v>
      </c>
      <c r="R12" s="8572">
        <v>0.18055979687721799</v>
      </c>
      <c r="S12" s="8572">
        <v>0.31701083912049</v>
      </c>
      <c r="T12" s="8572">
        <v>0.24211793211422</v>
      </c>
      <c r="U12" s="8572">
        <v>0.26063521095540099</v>
      </c>
      <c r="V12" s="8574"/>
      <c r="W12" s="8576"/>
      <c r="X12" s="8578"/>
      <c r="Y12" s="8580"/>
      <c r="Z12" s="8572">
        <v>0.130592831523034</v>
      </c>
      <c r="AA12" s="8572">
        <v>0.25383707201889</v>
      </c>
      <c r="AB12" s="8572">
        <v>0.27865595063696902</v>
      </c>
      <c r="AC12" s="8572">
        <v>0.31628238106797602</v>
      </c>
      <c r="AD12" s="8582"/>
      <c r="AE12" s="8572">
        <v>0.28116344635430901</v>
      </c>
      <c r="AF12" s="8572">
        <v>0.15626701483156299</v>
      </c>
      <c r="AG12" s="8572">
        <v>0.16907312948119399</v>
      </c>
      <c r="AH12" s="8572">
        <v>0.14490906321060701</v>
      </c>
      <c r="AI12" s="8572">
        <v>0.17093024395503201</v>
      </c>
      <c r="AJ12" s="8572">
        <v>0.24197058288069401</v>
      </c>
      <c r="AK12" s="8572">
        <v>0.17065545876433799</v>
      </c>
      <c r="AL12" s="8572">
        <v>0.191938139181171</v>
      </c>
      <c r="AM12" s="8572">
        <v>0.21516945728286299</v>
      </c>
      <c r="AN12" s="8572">
        <v>0.240159199907367</v>
      </c>
      <c r="AO12" s="8572">
        <v>0.28773130428067401</v>
      </c>
      <c r="AP12" s="8584"/>
      <c r="AQ12" s="8572">
        <v>0.198861392098964</v>
      </c>
      <c r="AR12" s="8572">
        <v>0.287995122464481</v>
      </c>
      <c r="AS12" s="8572">
        <v>0.37357021019980202</v>
      </c>
      <c r="AT12" s="8572">
        <v>0.25058848481589702</v>
      </c>
      <c r="AU12" s="8572">
        <v>0.172176766272432</v>
      </c>
      <c r="AV12" s="8572">
        <v>0.24419465883789301</v>
      </c>
      <c r="AW12" s="8572">
        <v>0.214237184832829</v>
      </c>
      <c r="AX12" s="8572">
        <v>0.253704132000658</v>
      </c>
      <c r="AY12" s="8572">
        <v>0.32197924810977202</v>
      </c>
      <c r="AZ12" s="8569">
        <v>0.17575213595391301</v>
      </c>
    </row>
    <row r="13" spans="1:52" ht="17" x14ac:dyDescent="0.2">
      <c r="A13" s="8636" t="s">
        <v>249</v>
      </c>
      <c r="B13" s="8571">
        <v>0.63505440674316005</v>
      </c>
      <c r="C13" s="8572">
        <v>0.59457255806292197</v>
      </c>
      <c r="D13" s="8572">
        <v>0.66932672252143799</v>
      </c>
      <c r="E13" s="8572">
        <v>0.59738323483959699</v>
      </c>
      <c r="F13" s="8572">
        <v>0.59523757112825604</v>
      </c>
      <c r="G13" s="8572">
        <v>0.64650608724845005</v>
      </c>
      <c r="H13" s="8572">
        <v>0.62906576140528403</v>
      </c>
      <c r="I13" s="8572">
        <v>0.70972299997078903</v>
      </c>
      <c r="J13" s="8572">
        <v>0.55425065683891706</v>
      </c>
      <c r="K13" s="8572">
        <v>0.62270237678097495</v>
      </c>
      <c r="L13" s="8572">
        <v>0.68200543373769396</v>
      </c>
      <c r="M13" s="8572">
        <v>0.70420414427401601</v>
      </c>
      <c r="N13" s="8572">
        <v>0.62843418561956998</v>
      </c>
      <c r="O13" s="8572">
        <v>0.68248124729141801</v>
      </c>
      <c r="P13" s="8572">
        <v>0.60721116825935895</v>
      </c>
      <c r="Q13" s="8572">
        <v>0.59486920417748601</v>
      </c>
      <c r="R13" s="8572">
        <v>0.69505204731485204</v>
      </c>
      <c r="S13" s="8572">
        <v>0.48070425624435897</v>
      </c>
      <c r="T13" s="8572">
        <v>0.67029597244778905</v>
      </c>
      <c r="U13" s="8572">
        <v>0.543345634470214</v>
      </c>
      <c r="V13" s="8574"/>
      <c r="W13" s="8576"/>
      <c r="X13" s="8578"/>
      <c r="Y13" s="8580"/>
      <c r="Z13" s="8572">
        <v>0.78856216993938499</v>
      </c>
      <c r="AA13" s="8572">
        <v>0.64471919283852597</v>
      </c>
      <c r="AB13" s="8572">
        <v>0.52928298375956495</v>
      </c>
      <c r="AC13" s="8572">
        <v>0.497606162168999</v>
      </c>
      <c r="AD13" s="8582"/>
      <c r="AE13" s="8572">
        <v>0.262449256310407</v>
      </c>
      <c r="AF13" s="8572">
        <v>0.63885269953873802</v>
      </c>
      <c r="AG13" s="8572">
        <v>0.697990523227346</v>
      </c>
      <c r="AH13" s="8572">
        <v>0.65453663677136298</v>
      </c>
      <c r="AI13" s="8572">
        <v>0.69550952198927696</v>
      </c>
      <c r="AJ13" s="8572">
        <v>0.63046893340196897</v>
      </c>
      <c r="AK13" s="8572">
        <v>0.42816742750716502</v>
      </c>
      <c r="AL13" s="8572">
        <v>0.64187480352335702</v>
      </c>
      <c r="AM13" s="8572">
        <v>0.65661223777079103</v>
      </c>
      <c r="AN13" s="8572">
        <v>0.62790414614508405</v>
      </c>
      <c r="AO13" s="8572">
        <v>0.56987445573557904</v>
      </c>
      <c r="AP13" s="8584"/>
      <c r="AQ13" s="8572">
        <v>0.68353336584788504</v>
      </c>
      <c r="AR13" s="8572">
        <v>0.24981802929692301</v>
      </c>
      <c r="AS13" s="8572">
        <v>0.42217310580147499</v>
      </c>
      <c r="AT13" s="8572">
        <v>0.60908178445324701</v>
      </c>
      <c r="AU13" s="8572">
        <v>0.62407357513528405</v>
      </c>
      <c r="AV13" s="8572">
        <v>0.59914535327002405</v>
      </c>
      <c r="AW13" s="8572">
        <v>0.65956250730940802</v>
      </c>
      <c r="AX13" s="8572">
        <v>0.63233611911563403</v>
      </c>
      <c r="AY13" s="8572">
        <v>0.59303297340530103</v>
      </c>
      <c r="AZ13" s="8569">
        <v>0.72854283785554097</v>
      </c>
    </row>
    <row r="14" spans="1:52" ht="17" x14ac:dyDescent="0.2">
      <c r="A14" s="8636" t="s">
        <v>355</v>
      </c>
      <c r="B14" s="8571">
        <v>1.22108547717578E-2</v>
      </c>
      <c r="C14" s="8572">
        <v>1.10687276583817E-2</v>
      </c>
      <c r="D14" s="8572">
        <v>1.31777903827709E-2</v>
      </c>
      <c r="E14" s="8572">
        <v>9.9748019119826406E-3</v>
      </c>
      <c r="F14" s="8572">
        <v>2.5403306094392099E-2</v>
      </c>
      <c r="G14" s="8572">
        <v>3.9993095628709499E-3</v>
      </c>
      <c r="H14" s="8572">
        <v>5.8213643345264299E-3</v>
      </c>
      <c r="I14" s="8572">
        <v>9.7222541608426201E-3</v>
      </c>
      <c r="J14" s="8572">
        <v>1.52556135463287E-2</v>
      </c>
      <c r="K14" s="8572">
        <v>1.7362007379439801E-2</v>
      </c>
      <c r="L14" s="8572">
        <v>5.33462166868315E-3</v>
      </c>
      <c r="M14" s="8572">
        <v>8.0871804865221501E-3</v>
      </c>
      <c r="N14" s="8572">
        <v>9.9941378783319698E-3</v>
      </c>
      <c r="O14" s="8572">
        <v>2.1933564036979498E-2</v>
      </c>
      <c r="P14" s="8572">
        <v>6.4304118622650498E-3</v>
      </c>
      <c r="Q14" s="8572">
        <v>1.22906993331767E-2</v>
      </c>
      <c r="R14" s="8572">
        <v>1.4402638114070301E-2</v>
      </c>
      <c r="S14" s="8572">
        <v>7.5082097759191597E-3</v>
      </c>
      <c r="T14" s="8572">
        <v>1.1759468566734601E-2</v>
      </c>
      <c r="U14" s="8572">
        <v>4.9312224240851297E-3</v>
      </c>
      <c r="V14" s="8574"/>
      <c r="W14" s="8576"/>
      <c r="X14" s="8578"/>
      <c r="Y14" s="8580"/>
      <c r="Z14" s="8572">
        <v>1.0396075990287501E-2</v>
      </c>
      <c r="AA14" s="8572">
        <v>7.6878677558657998E-3</v>
      </c>
      <c r="AB14" s="8572">
        <v>7.2088452795917501E-3</v>
      </c>
      <c r="AC14" s="8572">
        <v>0</v>
      </c>
      <c r="AD14" s="8582"/>
      <c r="AE14" s="8572">
        <v>0.10833726054352601</v>
      </c>
      <c r="AF14" s="8572">
        <v>2.4818889813468401E-2</v>
      </c>
      <c r="AG14" s="8572">
        <v>0</v>
      </c>
      <c r="AH14" s="8572">
        <v>0</v>
      </c>
      <c r="AI14" s="8572">
        <v>0</v>
      </c>
      <c r="AJ14" s="8572">
        <v>1.15089390794116E-2</v>
      </c>
      <c r="AK14" s="8572">
        <v>7.6675683159038097E-2</v>
      </c>
      <c r="AL14" s="8572">
        <v>2.3467368762108799E-2</v>
      </c>
      <c r="AM14" s="8572">
        <v>3.33304933692462E-3</v>
      </c>
      <c r="AN14" s="8572">
        <v>1.9391582762678501E-2</v>
      </c>
      <c r="AO14" s="8572">
        <v>2.29444931920626E-3</v>
      </c>
      <c r="AP14" s="8584"/>
      <c r="AQ14" s="8572">
        <v>1.13219205896698E-2</v>
      </c>
      <c r="AR14" s="8572">
        <v>7.7386194441281496E-3</v>
      </c>
      <c r="AS14" s="8572">
        <v>2.0337272818114E-2</v>
      </c>
      <c r="AT14" s="8572">
        <v>0</v>
      </c>
      <c r="AU14" s="8572">
        <v>3.4357484551108201E-2</v>
      </c>
      <c r="AV14" s="8572">
        <v>7.6629439464212003E-3</v>
      </c>
      <c r="AW14" s="8572">
        <v>0</v>
      </c>
      <c r="AX14" s="8572">
        <v>0</v>
      </c>
      <c r="AY14" s="8572">
        <v>9.1964320177662998E-3</v>
      </c>
      <c r="AZ14" s="8569">
        <v>2.0297438359607501E-2</v>
      </c>
    </row>
    <row r="15" spans="1:52" ht="17" x14ac:dyDescent="0.2">
      <c r="A15" s="8637" t="s">
        <v>68</v>
      </c>
      <c r="B15" s="8635">
        <v>1512</v>
      </c>
      <c r="C15" s="8585">
        <v>658</v>
      </c>
      <c r="D15" s="8586">
        <v>854</v>
      </c>
      <c r="E15" s="8587">
        <v>252</v>
      </c>
      <c r="F15" s="8588">
        <v>374</v>
      </c>
      <c r="G15" s="8589">
        <v>240</v>
      </c>
      <c r="H15" s="8590">
        <v>295</v>
      </c>
      <c r="I15" s="8591">
        <v>351</v>
      </c>
      <c r="J15" s="8592">
        <v>240</v>
      </c>
      <c r="K15" s="8593">
        <v>570</v>
      </c>
      <c r="L15" s="8594">
        <v>426</v>
      </c>
      <c r="M15" s="8595">
        <v>276</v>
      </c>
      <c r="N15" s="8596">
        <v>1038</v>
      </c>
      <c r="O15" s="8597">
        <v>233</v>
      </c>
      <c r="P15" s="8598">
        <v>147</v>
      </c>
      <c r="Q15" s="8599">
        <v>93</v>
      </c>
      <c r="R15" s="8600">
        <v>865</v>
      </c>
      <c r="S15" s="8601">
        <v>260</v>
      </c>
      <c r="T15" s="8602">
        <v>256</v>
      </c>
      <c r="U15" s="8603">
        <v>90</v>
      </c>
      <c r="V15" s="8604">
        <v>18</v>
      </c>
      <c r="W15" s="8605">
        <v>9</v>
      </c>
      <c r="X15" s="8606">
        <v>6</v>
      </c>
      <c r="Y15" s="8607">
        <v>8</v>
      </c>
      <c r="Z15" s="8608">
        <v>471</v>
      </c>
      <c r="AA15" s="8609">
        <v>510</v>
      </c>
      <c r="AB15" s="8610">
        <v>417</v>
      </c>
      <c r="AC15" s="8611">
        <v>52</v>
      </c>
      <c r="AD15" s="8612">
        <v>19</v>
      </c>
      <c r="AE15" s="8613">
        <v>43</v>
      </c>
      <c r="AF15" s="8614">
        <v>112</v>
      </c>
      <c r="AG15" s="8615">
        <v>168</v>
      </c>
      <c r="AH15" s="8616">
        <v>78</v>
      </c>
      <c r="AI15" s="8617">
        <v>79</v>
      </c>
      <c r="AJ15" s="8618">
        <v>1065</v>
      </c>
      <c r="AK15" s="8619">
        <v>44</v>
      </c>
      <c r="AL15" s="8620">
        <v>503</v>
      </c>
      <c r="AM15" s="8621">
        <v>608</v>
      </c>
      <c r="AN15" s="8622">
        <v>190</v>
      </c>
      <c r="AO15" s="8623">
        <v>201</v>
      </c>
      <c r="AP15" s="8624">
        <v>10</v>
      </c>
      <c r="AQ15" s="8625">
        <v>1195</v>
      </c>
      <c r="AR15" s="8626">
        <v>60</v>
      </c>
      <c r="AS15" s="8627">
        <v>142</v>
      </c>
      <c r="AT15" s="8628">
        <v>111</v>
      </c>
      <c r="AU15" s="8629">
        <v>293</v>
      </c>
      <c r="AV15" s="8630">
        <v>406</v>
      </c>
      <c r="AW15" s="8631">
        <v>336</v>
      </c>
      <c r="AX15" s="8632">
        <v>201</v>
      </c>
      <c r="AY15" s="8633">
        <v>117</v>
      </c>
      <c r="AZ15" s="8634">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359</v>
      </c>
    </row>
    <row r="8" spans="1:52" ht="17" x14ac:dyDescent="0.2">
      <c r="A8" s="99" t="s">
        <v>358</v>
      </c>
    </row>
    <row r="9" spans="1:52" ht="17" x14ac:dyDescent="0.2">
      <c r="A9" s="8749" t="s">
        <v>245</v>
      </c>
      <c r="B9" s="8683">
        <v>0.65733814973578397</v>
      </c>
      <c r="C9" s="8638">
        <v>0.63084429015201204</v>
      </c>
      <c r="D9" s="8639">
        <v>0.67960716165304502</v>
      </c>
      <c r="E9" s="8640">
        <v>0.67528918416853601</v>
      </c>
      <c r="F9" s="8641">
        <v>0.66769803647277504</v>
      </c>
      <c r="G9" s="8642">
        <v>0.64730739344700805</v>
      </c>
      <c r="H9" s="8643">
        <v>0.62705525172291099</v>
      </c>
      <c r="I9" s="8644">
        <v>0.66572252720656999</v>
      </c>
      <c r="J9" s="8645">
        <v>0.63022847939431004</v>
      </c>
      <c r="K9" s="8646">
        <v>0.66534334653689198</v>
      </c>
      <c r="L9" s="8647">
        <v>0.66614276761977997</v>
      </c>
      <c r="M9" s="8648">
        <v>0.66725123593994895</v>
      </c>
      <c r="N9" s="8649">
        <v>0.65052865746620803</v>
      </c>
      <c r="O9" s="8650">
        <v>0.65787497680261497</v>
      </c>
      <c r="P9" s="8651">
        <v>0.67015552173026305</v>
      </c>
      <c r="Q9" s="8652">
        <v>0.70539647399904104</v>
      </c>
      <c r="R9" s="8653">
        <v>0.71662357761087903</v>
      </c>
      <c r="S9" s="8654">
        <v>0.520022734910492</v>
      </c>
      <c r="T9" s="8655">
        <v>0.67720302598311499</v>
      </c>
      <c r="U9" s="8656">
        <v>0.55547374600250199</v>
      </c>
      <c r="V9" s="8686"/>
      <c r="W9" s="8688"/>
      <c r="X9" s="8690"/>
      <c r="Y9" s="8692"/>
      <c r="Z9" s="8657">
        <v>0.79997380215212099</v>
      </c>
      <c r="AA9" s="8658">
        <v>0.65365649878454901</v>
      </c>
      <c r="AB9" s="8659">
        <v>0.54791370277381901</v>
      </c>
      <c r="AC9" s="8660">
        <v>0.43984602737155198</v>
      </c>
      <c r="AD9" s="8694"/>
      <c r="AE9" s="8661">
        <v>0.55746541988077802</v>
      </c>
      <c r="AF9" s="8662">
        <v>0.71437617267358799</v>
      </c>
      <c r="AG9" s="8663">
        <v>0.67216441818303097</v>
      </c>
      <c r="AH9" s="8664">
        <v>0.67128950581371505</v>
      </c>
      <c r="AI9" s="8665">
        <v>0.740755033476862</v>
      </c>
      <c r="AJ9" s="8666">
        <v>0.65184831756460404</v>
      </c>
      <c r="AK9" s="8667">
        <v>0.55168571970542801</v>
      </c>
      <c r="AL9" s="8668">
        <v>0.66713097835101198</v>
      </c>
      <c r="AM9" s="8669">
        <v>0.66542421395826301</v>
      </c>
      <c r="AN9" s="8670">
        <v>0.67324153053019098</v>
      </c>
      <c r="AO9" s="8671">
        <v>0.60456257051936402</v>
      </c>
      <c r="AP9" s="8696"/>
      <c r="AQ9" s="8672">
        <v>0.69173831195453395</v>
      </c>
      <c r="AR9" s="8673">
        <v>0.37834179357022002</v>
      </c>
      <c r="AS9" s="8674">
        <v>0.53080852847525095</v>
      </c>
      <c r="AT9" s="8675">
        <v>0.58194326530066098</v>
      </c>
      <c r="AU9" s="8676">
        <v>0.66967870498840498</v>
      </c>
      <c r="AV9" s="8677">
        <v>0.62534095197294204</v>
      </c>
      <c r="AW9" s="8678">
        <v>0.65939747089170198</v>
      </c>
      <c r="AX9" s="8679">
        <v>0.69647182683575903</v>
      </c>
      <c r="AY9" s="8680">
        <v>0.61022432002244198</v>
      </c>
      <c r="AZ9" s="8681">
        <v>0.69462865013150998</v>
      </c>
    </row>
    <row r="10" spans="1:52" ht="17" x14ac:dyDescent="0.2">
      <c r="A10" s="8749" t="s">
        <v>246</v>
      </c>
      <c r="B10" s="8684">
        <v>0.199951538916254</v>
      </c>
      <c r="C10" s="8685">
        <v>0.219111066591342</v>
      </c>
      <c r="D10" s="8685">
        <v>0.18384728846619999</v>
      </c>
      <c r="E10" s="8685">
        <v>0.19100882048380699</v>
      </c>
      <c r="F10" s="8685">
        <v>0.21479091064200001</v>
      </c>
      <c r="G10" s="8685">
        <v>0.207048026331977</v>
      </c>
      <c r="H10" s="8685">
        <v>0.21137851820160899</v>
      </c>
      <c r="I10" s="8685">
        <v>0.17270661053831099</v>
      </c>
      <c r="J10" s="8685">
        <v>0.179979889211588</v>
      </c>
      <c r="K10" s="8685">
        <v>0.180791589035487</v>
      </c>
      <c r="L10" s="8685">
        <v>0.22948459351442799</v>
      </c>
      <c r="M10" s="8685">
        <v>0.221983765207172</v>
      </c>
      <c r="N10" s="8685">
        <v>0.219833603068916</v>
      </c>
      <c r="O10" s="8685">
        <v>0.134910596882589</v>
      </c>
      <c r="P10" s="8685">
        <v>0.23283988200942099</v>
      </c>
      <c r="Q10" s="8685">
        <v>0.15770043042653301</v>
      </c>
      <c r="R10" s="8685">
        <v>0.17302735742521899</v>
      </c>
      <c r="S10" s="8685">
        <v>0.29439002550911098</v>
      </c>
      <c r="T10" s="8685">
        <v>0.19434909581696</v>
      </c>
      <c r="U10" s="8685">
        <v>0.20311802073853599</v>
      </c>
      <c r="V10" s="8687"/>
      <c r="W10" s="8689"/>
      <c r="X10" s="8691"/>
      <c r="Y10" s="8693"/>
      <c r="Z10" s="8685">
        <v>0.116900859549224</v>
      </c>
      <c r="AA10" s="8685">
        <v>0.24689512904470701</v>
      </c>
      <c r="AB10" s="8685">
        <v>0.23424078426788</v>
      </c>
      <c r="AC10" s="8685">
        <v>0.22788275396406099</v>
      </c>
      <c r="AD10" s="8695"/>
      <c r="AE10" s="8685">
        <v>0.13688601169068501</v>
      </c>
      <c r="AF10" s="8685">
        <v>0.142923052066007</v>
      </c>
      <c r="AG10" s="8685">
        <v>0.168832809974822</v>
      </c>
      <c r="AH10" s="8685">
        <v>0.14045783178601401</v>
      </c>
      <c r="AI10" s="8685">
        <v>0.11711167078456799</v>
      </c>
      <c r="AJ10" s="8685">
        <v>0.21705210074058001</v>
      </c>
      <c r="AK10" s="8685">
        <v>0.16994542210824801</v>
      </c>
      <c r="AL10" s="8685">
        <v>0.18925085114898299</v>
      </c>
      <c r="AM10" s="8685">
        <v>0.19883810682636499</v>
      </c>
      <c r="AN10" s="8685">
        <v>0.21952473279283999</v>
      </c>
      <c r="AO10" s="8685">
        <v>0.20627230635421501</v>
      </c>
      <c r="AP10" s="8697"/>
      <c r="AQ10" s="8685">
        <v>0.18385011801714901</v>
      </c>
      <c r="AR10" s="8685">
        <v>0.24495040672854301</v>
      </c>
      <c r="AS10" s="8685">
        <v>0.279629878489908</v>
      </c>
      <c r="AT10" s="8685">
        <v>0.29217373979472699</v>
      </c>
      <c r="AU10" s="8685">
        <v>0.19894507482422999</v>
      </c>
      <c r="AV10" s="8685">
        <v>0.19473324918596899</v>
      </c>
      <c r="AW10" s="8685">
        <v>0.19280876832006999</v>
      </c>
      <c r="AX10" s="8685">
        <v>0.20947256715860699</v>
      </c>
      <c r="AY10" s="8685">
        <v>0.26501436787986599</v>
      </c>
      <c r="AZ10" s="8682">
        <v>0.172437886344986</v>
      </c>
    </row>
    <row r="11" spans="1:52" ht="17" x14ac:dyDescent="0.2">
      <c r="A11" s="8749" t="s">
        <v>247</v>
      </c>
      <c r="B11" s="8684">
        <v>9.9149452611229802E-2</v>
      </c>
      <c r="C11" s="8685">
        <v>0.10476746102700001</v>
      </c>
      <c r="D11" s="8685">
        <v>9.4427320829468295E-2</v>
      </c>
      <c r="E11" s="8685">
        <v>9.0304379220931597E-2</v>
      </c>
      <c r="F11" s="8685">
        <v>7.2557165193114906E-2</v>
      </c>
      <c r="G11" s="8685">
        <v>8.6724638923481201E-2</v>
      </c>
      <c r="H11" s="8685">
        <v>0.13279622823702</v>
      </c>
      <c r="I11" s="8685">
        <v>0.118268497353799</v>
      </c>
      <c r="J11" s="8685">
        <v>0.13855036271049601</v>
      </c>
      <c r="K11" s="8685">
        <v>0.12174294877014</v>
      </c>
      <c r="L11" s="8685">
        <v>5.9062656067301801E-2</v>
      </c>
      <c r="M11" s="8685">
        <v>5.8287823045526398E-2</v>
      </c>
      <c r="N11" s="8685">
        <v>8.7711931896805304E-2</v>
      </c>
      <c r="O11" s="8685">
        <v>0.160303842121375</v>
      </c>
      <c r="P11" s="8685">
        <v>4.3456173862002803E-2</v>
      </c>
      <c r="Q11" s="8685">
        <v>0.105096795022369</v>
      </c>
      <c r="R11" s="8685">
        <v>7.5702201704810901E-2</v>
      </c>
      <c r="S11" s="8685">
        <v>0.12926834035905199</v>
      </c>
      <c r="T11" s="8685">
        <v>9.0199338180890001E-2</v>
      </c>
      <c r="U11" s="8685">
        <v>0.16438336327860001</v>
      </c>
      <c r="V11" s="8687"/>
      <c r="W11" s="8689"/>
      <c r="X11" s="8691"/>
      <c r="Y11" s="8693"/>
      <c r="Z11" s="8685">
        <v>6.6482560027713397E-2</v>
      </c>
      <c r="AA11" s="8685">
        <v>6.1469203929229298E-2</v>
      </c>
      <c r="AB11" s="8685">
        <v>0.15835612265643401</v>
      </c>
      <c r="AC11" s="8685">
        <v>0.25427718744964001</v>
      </c>
      <c r="AD11" s="8695"/>
      <c r="AE11" s="8685">
        <v>0.17256161586096799</v>
      </c>
      <c r="AF11" s="8685">
        <v>6.16715402568511E-2</v>
      </c>
      <c r="AG11" s="8685">
        <v>0.109389654964392</v>
      </c>
      <c r="AH11" s="8685">
        <v>0.14576487844049901</v>
      </c>
      <c r="AI11" s="8685">
        <v>9.1778216383351902E-2</v>
      </c>
      <c r="AJ11" s="8685">
        <v>9.5133194863093601E-2</v>
      </c>
      <c r="AK11" s="8685">
        <v>0.17323738381488199</v>
      </c>
      <c r="AL11" s="8685">
        <v>0.101503113158896</v>
      </c>
      <c r="AM11" s="8685">
        <v>9.2660829841377898E-2</v>
      </c>
      <c r="AN11" s="8685">
        <v>5.9621697370694303E-2</v>
      </c>
      <c r="AO11" s="8685">
        <v>0.14199898028095001</v>
      </c>
      <c r="AP11" s="8697"/>
      <c r="AQ11" s="8685">
        <v>8.8181178773735006E-2</v>
      </c>
      <c r="AR11" s="8685">
        <v>0.299874689378332</v>
      </c>
      <c r="AS11" s="8685">
        <v>0.102483886039116</v>
      </c>
      <c r="AT11" s="8685">
        <v>8.9379677029419999E-2</v>
      </c>
      <c r="AU11" s="8685">
        <v>8.2986566417641697E-2</v>
      </c>
      <c r="AV11" s="8685">
        <v>0.120528837154831</v>
      </c>
      <c r="AW11" s="8685">
        <v>0.11625108242715</v>
      </c>
      <c r="AX11" s="8685">
        <v>5.3619927058275799E-2</v>
      </c>
      <c r="AY11" s="8685">
        <v>9.1937564304806804E-2</v>
      </c>
      <c r="AZ11" s="8682">
        <v>0.102786773382393</v>
      </c>
    </row>
    <row r="12" spans="1:52" ht="17" x14ac:dyDescent="0.2">
      <c r="A12" s="8749" t="s">
        <v>248</v>
      </c>
      <c r="B12" s="8684">
        <v>1.7639386258039701E-2</v>
      </c>
      <c r="C12" s="8685">
        <v>1.6319831045552902E-2</v>
      </c>
      <c r="D12" s="8685">
        <v>1.87485183820113E-2</v>
      </c>
      <c r="E12" s="8685">
        <v>9.2399902115172204E-3</v>
      </c>
      <c r="F12" s="8685">
        <v>1.8981727692429E-2</v>
      </c>
      <c r="G12" s="8685">
        <v>1.9923597899219998E-2</v>
      </c>
      <c r="H12" s="8685">
        <v>1.47839638218653E-2</v>
      </c>
      <c r="I12" s="8685">
        <v>2.32121418780472E-2</v>
      </c>
      <c r="J12" s="8685">
        <v>1.7970286391519E-2</v>
      </c>
      <c r="K12" s="8685">
        <v>7.7150307929328404E-3</v>
      </c>
      <c r="L12" s="8685">
        <v>1.8852348144494799E-2</v>
      </c>
      <c r="M12" s="8685">
        <v>3.49576854965198E-2</v>
      </c>
      <c r="N12" s="8685">
        <v>1.56454026786522E-2</v>
      </c>
      <c r="O12" s="8685">
        <v>1.8051927246656801E-2</v>
      </c>
      <c r="P12" s="8685">
        <v>2.7532793123516999E-2</v>
      </c>
      <c r="Q12" s="8685">
        <v>1.95156012188804E-2</v>
      </c>
      <c r="R12" s="8685">
        <v>1.1214066950231701E-2</v>
      </c>
      <c r="S12" s="8685">
        <v>3.4756069597094402E-2</v>
      </c>
      <c r="T12" s="8685">
        <v>1.2856007213778199E-2</v>
      </c>
      <c r="U12" s="8685">
        <v>1.7949337732484201E-2</v>
      </c>
      <c r="V12" s="8687"/>
      <c r="W12" s="8689"/>
      <c r="X12" s="8691"/>
      <c r="Y12" s="8693"/>
      <c r="Z12" s="8685">
        <v>7.3496871414034303E-3</v>
      </c>
      <c r="AA12" s="8685">
        <v>1.2892336093130201E-2</v>
      </c>
      <c r="AB12" s="8685">
        <v>2.77118789914307E-2</v>
      </c>
      <c r="AC12" s="8685">
        <v>3.3248540952272199E-2</v>
      </c>
      <c r="AD12" s="8695"/>
      <c r="AE12" s="8685">
        <v>4.3579631420988703E-2</v>
      </c>
      <c r="AF12" s="8685">
        <v>3.9535385440122098E-2</v>
      </c>
      <c r="AG12" s="8685">
        <v>2.8620143322972001E-2</v>
      </c>
      <c r="AH12" s="8685">
        <v>3.4193987168036399E-2</v>
      </c>
      <c r="AI12" s="8685">
        <v>3.9160282725365501E-2</v>
      </c>
      <c r="AJ12" s="8685">
        <v>1.2163715350228499E-2</v>
      </c>
      <c r="AK12" s="8685">
        <v>1.16191121067835E-2</v>
      </c>
      <c r="AL12" s="8685">
        <v>7.9234266881601095E-3</v>
      </c>
      <c r="AM12" s="8685">
        <v>2.4822308938557198E-2</v>
      </c>
      <c r="AN12" s="8685">
        <v>1.4030108930510101E-2</v>
      </c>
      <c r="AO12" s="8685">
        <v>2.64325449643357E-2</v>
      </c>
      <c r="AP12" s="8697"/>
      <c r="AQ12" s="8685">
        <v>1.50637747690752E-2</v>
      </c>
      <c r="AR12" s="8685">
        <v>1.9292171979978599E-2</v>
      </c>
      <c r="AS12" s="8685">
        <v>3.0681455001716401E-2</v>
      </c>
      <c r="AT12" s="8685">
        <v>3.6503317875192003E-2</v>
      </c>
      <c r="AU12" s="8685">
        <v>1.3545416224759001E-2</v>
      </c>
      <c r="AV12" s="8685">
        <v>2.70679581718868E-2</v>
      </c>
      <c r="AW12" s="8685">
        <v>1.3436817365212199E-2</v>
      </c>
      <c r="AX12" s="8685">
        <v>1.83224661768931E-2</v>
      </c>
      <c r="AY12" s="8685">
        <v>2.3385422261203399E-2</v>
      </c>
      <c r="AZ12" s="8682">
        <v>6.15198822759152E-3</v>
      </c>
    </row>
    <row r="13" spans="1:52" ht="17" x14ac:dyDescent="0.2">
      <c r="A13" s="8749" t="s">
        <v>249</v>
      </c>
      <c r="B13" s="8684">
        <v>8.8489596159393204E-3</v>
      </c>
      <c r="C13" s="8685">
        <v>7.5515374860462801E-3</v>
      </c>
      <c r="D13" s="8685">
        <v>9.9394881129652307E-3</v>
      </c>
      <c r="E13" s="8685">
        <v>0</v>
      </c>
      <c r="F13" s="8685">
        <v>7.6320035281428299E-3</v>
      </c>
      <c r="G13" s="8685">
        <v>2.15415667589746E-2</v>
      </c>
      <c r="H13" s="8685">
        <v>7.47617304887038E-3</v>
      </c>
      <c r="I13" s="8685">
        <v>8.5135954232410608E-3</v>
      </c>
      <c r="J13" s="8685">
        <v>5.7591958289378298E-3</v>
      </c>
      <c r="K13" s="8685">
        <v>6.0281582814452703E-3</v>
      </c>
      <c r="L13" s="8685">
        <v>1.51322079978358E-2</v>
      </c>
      <c r="M13" s="8685">
        <v>9.38333348315608E-3</v>
      </c>
      <c r="N13" s="8685">
        <v>8.3351514493260701E-3</v>
      </c>
      <c r="O13" s="8685">
        <v>1.3789635805024601E-2</v>
      </c>
      <c r="P13" s="8685">
        <v>7.3433217431963897E-3</v>
      </c>
      <c r="Q13" s="8685">
        <v>0</v>
      </c>
      <c r="R13" s="8685">
        <v>1.02301344122532E-2</v>
      </c>
      <c r="S13" s="8685">
        <v>0</v>
      </c>
      <c r="T13" s="8685">
        <v>3.90801932238198E-3</v>
      </c>
      <c r="U13" s="8685">
        <v>3.85040807619947E-2</v>
      </c>
      <c r="V13" s="8687"/>
      <c r="W13" s="8689"/>
      <c r="X13" s="8691"/>
      <c r="Y13" s="8693"/>
      <c r="Z13" s="8685">
        <v>4.0593673544503904E-3</v>
      </c>
      <c r="AA13" s="8685">
        <v>9.7156520666648108E-3</v>
      </c>
      <c r="AB13" s="8685">
        <v>9.7167168563519306E-3</v>
      </c>
      <c r="AC13" s="8685">
        <v>2.4091371780252401E-2</v>
      </c>
      <c r="AD13" s="8695"/>
      <c r="AE13" s="8685">
        <v>0</v>
      </c>
      <c r="AF13" s="8685">
        <v>1.75103690261941E-2</v>
      </c>
      <c r="AG13" s="8685">
        <v>4.7029239283321598E-3</v>
      </c>
      <c r="AH13" s="8685">
        <v>0</v>
      </c>
      <c r="AI13" s="8685">
        <v>1.11947966298525E-2</v>
      </c>
      <c r="AJ13" s="8685">
        <v>8.9039612771846192E-3</v>
      </c>
      <c r="AK13" s="8685">
        <v>0</v>
      </c>
      <c r="AL13" s="8685">
        <v>1.31209877875712E-2</v>
      </c>
      <c r="AM13" s="8685">
        <v>4.8473076320053E-3</v>
      </c>
      <c r="AN13" s="8685">
        <v>6.1578692535263196E-3</v>
      </c>
      <c r="AO13" s="8685">
        <v>1.2526721086155899E-2</v>
      </c>
      <c r="AP13" s="8697"/>
      <c r="AQ13" s="8685">
        <v>8.1004988454269899E-3</v>
      </c>
      <c r="AR13" s="8685">
        <v>1.8890045239258298E-2</v>
      </c>
      <c r="AS13" s="8685">
        <v>1.47795153382905E-2</v>
      </c>
      <c r="AT13" s="8685">
        <v>0</v>
      </c>
      <c r="AU13" s="8685">
        <v>8.1134855666720306E-3</v>
      </c>
      <c r="AV13" s="8685">
        <v>1.0287115343614499E-2</v>
      </c>
      <c r="AW13" s="8685">
        <v>1.01336124095853E-2</v>
      </c>
      <c r="AX13" s="8685">
        <v>1.19075582139135E-2</v>
      </c>
      <c r="AY13" s="8685">
        <v>9.4383255316825704E-3</v>
      </c>
      <c r="AZ13" s="8682">
        <v>0</v>
      </c>
    </row>
    <row r="14" spans="1:52" ht="17" x14ac:dyDescent="0.2">
      <c r="A14" s="8749" t="s">
        <v>355</v>
      </c>
      <c r="B14" s="8684">
        <v>1.7072512862752801E-2</v>
      </c>
      <c r="C14" s="8685">
        <v>2.1405813698046498E-2</v>
      </c>
      <c r="D14" s="8685">
        <v>1.343022255631E-2</v>
      </c>
      <c r="E14" s="8685">
        <v>3.41576259152091E-2</v>
      </c>
      <c r="F14" s="8685">
        <v>1.8340156471537899E-2</v>
      </c>
      <c r="G14" s="8685">
        <v>1.7454776639339399E-2</v>
      </c>
      <c r="H14" s="8685">
        <v>6.5098649677238704E-3</v>
      </c>
      <c r="I14" s="8685">
        <v>1.1576627600031799E-2</v>
      </c>
      <c r="J14" s="8685">
        <v>2.7511786463149401E-2</v>
      </c>
      <c r="K14" s="8685">
        <v>1.8378926583103E-2</v>
      </c>
      <c r="L14" s="8685">
        <v>1.1325426656159401E-2</v>
      </c>
      <c r="M14" s="8685">
        <v>8.1361568276766098E-3</v>
      </c>
      <c r="N14" s="8685">
        <v>1.7945253440091801E-2</v>
      </c>
      <c r="O14" s="8685">
        <v>1.5069021141739599E-2</v>
      </c>
      <c r="P14" s="8685">
        <v>1.8672307531599298E-2</v>
      </c>
      <c r="Q14" s="8685">
        <v>1.22906993331767E-2</v>
      </c>
      <c r="R14" s="8685">
        <v>1.3202661896606399E-2</v>
      </c>
      <c r="S14" s="8685">
        <v>2.1562829624250001E-2</v>
      </c>
      <c r="T14" s="8685">
        <v>2.1484513482875198E-2</v>
      </c>
      <c r="U14" s="8685">
        <v>2.0571451485883002E-2</v>
      </c>
      <c r="V14" s="8687"/>
      <c r="W14" s="8689"/>
      <c r="X14" s="8691"/>
      <c r="Y14" s="8693"/>
      <c r="Z14" s="8685">
        <v>5.2337237750882297E-3</v>
      </c>
      <c r="AA14" s="8685">
        <v>1.53711800817197E-2</v>
      </c>
      <c r="AB14" s="8685">
        <v>2.20607944540844E-2</v>
      </c>
      <c r="AC14" s="8685">
        <v>2.0654118482223201E-2</v>
      </c>
      <c r="AD14" s="8695"/>
      <c r="AE14" s="8685">
        <v>8.9507321146579999E-2</v>
      </c>
      <c r="AF14" s="8685">
        <v>2.3983480537237398E-2</v>
      </c>
      <c r="AG14" s="8685">
        <v>1.62900496264522E-2</v>
      </c>
      <c r="AH14" s="8685">
        <v>8.2937967917359693E-3</v>
      </c>
      <c r="AI14" s="8685">
        <v>0</v>
      </c>
      <c r="AJ14" s="8685">
        <v>1.48987102043089E-2</v>
      </c>
      <c r="AK14" s="8685">
        <v>9.3512362264658297E-2</v>
      </c>
      <c r="AL14" s="8685">
        <v>2.1070642865377999E-2</v>
      </c>
      <c r="AM14" s="8685">
        <v>1.3407232803431601E-2</v>
      </c>
      <c r="AN14" s="8685">
        <v>2.7424061122238101E-2</v>
      </c>
      <c r="AO14" s="8685">
        <v>8.2068767949795892E-3</v>
      </c>
      <c r="AP14" s="8697"/>
      <c r="AQ14" s="8685">
        <v>1.3066117640079601E-2</v>
      </c>
      <c r="AR14" s="8685">
        <v>3.8650893103668003E-2</v>
      </c>
      <c r="AS14" s="8685">
        <v>4.1616736655718599E-2</v>
      </c>
      <c r="AT14" s="8685">
        <v>0</v>
      </c>
      <c r="AU14" s="8685">
        <v>2.6730751978291899E-2</v>
      </c>
      <c r="AV14" s="8685">
        <v>2.2041888170755801E-2</v>
      </c>
      <c r="AW14" s="8685">
        <v>7.9722485862810891E-3</v>
      </c>
      <c r="AX14" s="8685">
        <v>1.02056545565508E-2</v>
      </c>
      <c r="AY14" s="8685">
        <v>0</v>
      </c>
      <c r="AZ14" s="8682">
        <v>2.3994701913519E-2</v>
      </c>
    </row>
    <row r="15" spans="1:52" ht="17" x14ac:dyDescent="0.2">
      <c r="A15" s="8750" t="s">
        <v>68</v>
      </c>
      <c r="B15" s="8748">
        <v>1517</v>
      </c>
      <c r="C15" s="8698">
        <v>659</v>
      </c>
      <c r="D15" s="8699">
        <v>858</v>
      </c>
      <c r="E15" s="8700">
        <v>254</v>
      </c>
      <c r="F15" s="8701">
        <v>375</v>
      </c>
      <c r="G15" s="8702">
        <v>239</v>
      </c>
      <c r="H15" s="8703">
        <v>296</v>
      </c>
      <c r="I15" s="8704">
        <v>353</v>
      </c>
      <c r="J15" s="8705">
        <v>241</v>
      </c>
      <c r="K15" s="8706">
        <v>572</v>
      </c>
      <c r="L15" s="8707">
        <v>427</v>
      </c>
      <c r="M15" s="8708">
        <v>277</v>
      </c>
      <c r="N15" s="8709">
        <v>1042</v>
      </c>
      <c r="O15" s="8710">
        <v>235</v>
      </c>
      <c r="P15" s="8711">
        <v>146</v>
      </c>
      <c r="Q15" s="8712">
        <v>93</v>
      </c>
      <c r="R15" s="8713">
        <v>867</v>
      </c>
      <c r="S15" s="8714">
        <v>262</v>
      </c>
      <c r="T15" s="8715">
        <v>257</v>
      </c>
      <c r="U15" s="8716">
        <v>90</v>
      </c>
      <c r="V15" s="8717">
        <v>18</v>
      </c>
      <c r="W15" s="8718">
        <v>9</v>
      </c>
      <c r="X15" s="8719">
        <v>6</v>
      </c>
      <c r="Y15" s="8720">
        <v>8</v>
      </c>
      <c r="Z15" s="8721">
        <v>472</v>
      </c>
      <c r="AA15" s="8722">
        <v>510</v>
      </c>
      <c r="AB15" s="8723">
        <v>420</v>
      </c>
      <c r="AC15" s="8724">
        <v>52</v>
      </c>
      <c r="AD15" s="8725">
        <v>20</v>
      </c>
      <c r="AE15" s="8726">
        <v>43</v>
      </c>
      <c r="AF15" s="8727">
        <v>112</v>
      </c>
      <c r="AG15" s="8728">
        <v>169</v>
      </c>
      <c r="AH15" s="8729">
        <v>79</v>
      </c>
      <c r="AI15" s="8730">
        <v>79</v>
      </c>
      <c r="AJ15" s="8731">
        <v>1069</v>
      </c>
      <c r="AK15" s="8732">
        <v>43</v>
      </c>
      <c r="AL15" s="8733">
        <v>505</v>
      </c>
      <c r="AM15" s="8734">
        <v>609</v>
      </c>
      <c r="AN15" s="8735">
        <v>191</v>
      </c>
      <c r="AO15" s="8736">
        <v>202</v>
      </c>
      <c r="AP15" s="8737">
        <v>10</v>
      </c>
      <c r="AQ15" s="8738">
        <v>1198</v>
      </c>
      <c r="AR15" s="8739">
        <v>61</v>
      </c>
      <c r="AS15" s="8740">
        <v>142</v>
      </c>
      <c r="AT15" s="8741">
        <v>112</v>
      </c>
      <c r="AU15" s="8742">
        <v>295</v>
      </c>
      <c r="AV15" s="8743">
        <v>408</v>
      </c>
      <c r="AW15" s="8744">
        <v>338</v>
      </c>
      <c r="AX15" s="8745">
        <v>200</v>
      </c>
      <c r="AY15" s="8746">
        <v>118</v>
      </c>
      <c r="AZ15" s="8747">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361</v>
      </c>
    </row>
    <row r="8" spans="1:52" ht="17" x14ac:dyDescent="0.2">
      <c r="A8" s="99" t="s">
        <v>360</v>
      </c>
    </row>
    <row r="9" spans="1:52" ht="17" x14ac:dyDescent="0.2">
      <c r="A9" s="8862" t="s">
        <v>245</v>
      </c>
      <c r="B9" s="8796">
        <v>2.7437774997665199E-2</v>
      </c>
      <c r="C9" s="8751">
        <v>2.7306467721737698E-2</v>
      </c>
      <c r="D9" s="8752">
        <v>2.7548360763471402E-2</v>
      </c>
      <c r="E9" s="8753">
        <v>3.9174022427519604E-3</v>
      </c>
      <c r="F9" s="8754">
        <v>1.9886579565320001E-2</v>
      </c>
      <c r="G9" s="8755">
        <v>4.8492242517496599E-2</v>
      </c>
      <c r="H9" s="8756">
        <v>3.7908050991360603E-2</v>
      </c>
      <c r="I9" s="8757">
        <v>2.9066104409273499E-2</v>
      </c>
      <c r="J9" s="8758">
        <v>5.8135339308648198E-2</v>
      </c>
      <c r="K9" s="8759">
        <v>2.2017960904441702E-2</v>
      </c>
      <c r="L9" s="8760">
        <v>1.8650597500016901E-2</v>
      </c>
      <c r="M9" s="8761">
        <v>7.0873932673491099E-3</v>
      </c>
      <c r="N9" s="8762">
        <v>1.7451653104177099E-2</v>
      </c>
      <c r="O9" s="8763">
        <v>4.8996605183803998E-2</v>
      </c>
      <c r="P9" s="8764">
        <v>3.38014445837925E-2</v>
      </c>
      <c r="Q9" s="8765">
        <v>4.54538141496958E-2</v>
      </c>
      <c r="R9" s="8766">
        <v>3.2161008731367902E-2</v>
      </c>
      <c r="S9" s="8767">
        <v>2.54529967214253E-2</v>
      </c>
      <c r="T9" s="8768">
        <v>1.0484133173189801E-2</v>
      </c>
      <c r="U9" s="8769">
        <v>4.3913165038334798E-2</v>
      </c>
      <c r="V9" s="8799"/>
      <c r="W9" s="8801"/>
      <c r="X9" s="8803"/>
      <c r="Y9" s="8805"/>
      <c r="Z9" s="8770">
        <v>1.2112513656667901E-2</v>
      </c>
      <c r="AA9" s="8771">
        <v>1.91734551360991E-2</v>
      </c>
      <c r="AB9" s="8772">
        <v>4.4406420029232702E-2</v>
      </c>
      <c r="AC9" s="8773">
        <v>1.9922255617103798E-2</v>
      </c>
      <c r="AD9" s="8807"/>
      <c r="AE9" s="8774">
        <v>2.0547577118006501E-2</v>
      </c>
      <c r="AF9" s="8775">
        <v>5.6801782495883003E-2</v>
      </c>
      <c r="AG9" s="8776">
        <v>4.1419513387711798E-2</v>
      </c>
      <c r="AH9" s="8777">
        <v>8.42558526372717E-2</v>
      </c>
      <c r="AI9" s="8778">
        <v>2.9778773006572699E-2</v>
      </c>
      <c r="AJ9" s="8779">
        <v>2.38077606703107E-2</v>
      </c>
      <c r="AK9" s="8780">
        <v>3.9155375310047098E-2</v>
      </c>
      <c r="AL9" s="8781">
        <v>4.4701062458995501E-2</v>
      </c>
      <c r="AM9" s="8782">
        <v>1.7105220976286001E-2</v>
      </c>
      <c r="AN9" s="8783">
        <v>1.3467539475845201E-2</v>
      </c>
      <c r="AO9" s="8784">
        <v>2.68427638788525E-2</v>
      </c>
      <c r="AP9" s="8809"/>
      <c r="AQ9" s="8785">
        <v>2.6964533705139199E-2</v>
      </c>
      <c r="AR9" s="8786">
        <v>4.1747552195059802E-2</v>
      </c>
      <c r="AS9" s="8787">
        <v>2.8225277441123801E-2</v>
      </c>
      <c r="AT9" s="8788">
        <v>2.14847844607765E-2</v>
      </c>
      <c r="AU9" s="8789">
        <v>4.8421654445844502E-2</v>
      </c>
      <c r="AV9" s="8790">
        <v>2.97513276887518E-2</v>
      </c>
      <c r="AW9" s="8791">
        <v>5.5865837005668797E-3</v>
      </c>
      <c r="AX9" s="8792">
        <v>2.4517242498787801E-2</v>
      </c>
      <c r="AY9" s="8793">
        <v>8.5852187939148006E-3</v>
      </c>
      <c r="AZ9" s="8794">
        <v>4.0943373638213799E-2</v>
      </c>
    </row>
    <row r="10" spans="1:52" ht="17" x14ac:dyDescent="0.2">
      <c r="A10" s="8862" t="s">
        <v>246</v>
      </c>
      <c r="B10" s="8797">
        <v>6.3037838754717801E-2</v>
      </c>
      <c r="C10" s="8798">
        <v>6.41270254670568E-2</v>
      </c>
      <c r="D10" s="8798">
        <v>6.21205358418431E-2</v>
      </c>
      <c r="E10" s="8798">
        <v>6.2571148326454704E-2</v>
      </c>
      <c r="F10" s="8798">
        <v>5.3959214247710802E-2</v>
      </c>
      <c r="G10" s="8798">
        <v>4.2370761804084903E-2</v>
      </c>
      <c r="H10" s="8798">
        <v>6.1406790564886397E-2</v>
      </c>
      <c r="I10" s="8798">
        <v>9.21313262051974E-2</v>
      </c>
      <c r="J10" s="8798">
        <v>7.6619062010486003E-2</v>
      </c>
      <c r="K10" s="8798">
        <v>7.2582107400423798E-2</v>
      </c>
      <c r="L10" s="8798">
        <v>4.5625809214769997E-2</v>
      </c>
      <c r="M10" s="8798">
        <v>5.0704384493340603E-2</v>
      </c>
      <c r="N10" s="8798">
        <v>5.0297327436120698E-2</v>
      </c>
      <c r="O10" s="8798">
        <v>9.0488660968442297E-2</v>
      </c>
      <c r="P10" s="8798">
        <v>5.65991660387824E-2</v>
      </c>
      <c r="Q10" s="8798">
        <v>0.11177253571961</v>
      </c>
      <c r="R10" s="8798">
        <v>5.2097694384328701E-2</v>
      </c>
      <c r="S10" s="8798">
        <v>9.1379849534884497E-2</v>
      </c>
      <c r="T10" s="8798">
        <v>5.9225092713554597E-2</v>
      </c>
      <c r="U10" s="8798">
        <v>7.8443974874937206E-2</v>
      </c>
      <c r="V10" s="8800"/>
      <c r="W10" s="8802"/>
      <c r="X10" s="8804"/>
      <c r="Y10" s="8806"/>
      <c r="Z10" s="8798">
        <v>4.26479155430168E-2</v>
      </c>
      <c r="AA10" s="8798">
        <v>7.0030923379182694E-2</v>
      </c>
      <c r="AB10" s="8798">
        <v>7.3274490899854494E-2</v>
      </c>
      <c r="AC10" s="8798">
        <v>8.7379000776619795E-2</v>
      </c>
      <c r="AD10" s="8808"/>
      <c r="AE10" s="8798">
        <v>4.3990955014840703E-2</v>
      </c>
      <c r="AF10" s="8798">
        <v>6.3509284141285205E-2</v>
      </c>
      <c r="AG10" s="8798">
        <v>3.0168945842712999E-2</v>
      </c>
      <c r="AH10" s="8798">
        <v>6.05093453732004E-2</v>
      </c>
      <c r="AI10" s="8798">
        <v>9.8664408771068204E-2</v>
      </c>
      <c r="AJ10" s="8798">
        <v>6.1072101692479799E-2</v>
      </c>
      <c r="AK10" s="8798">
        <v>8.6688324941352202E-2</v>
      </c>
      <c r="AL10" s="8798">
        <v>5.9973285126990003E-2</v>
      </c>
      <c r="AM10" s="8798">
        <v>6.8860464854756206E-2</v>
      </c>
      <c r="AN10" s="8798">
        <v>6.3105362060102699E-2</v>
      </c>
      <c r="AO10" s="8798">
        <v>5.4350091183078403E-2</v>
      </c>
      <c r="AP10" s="8810"/>
      <c r="AQ10" s="8798">
        <v>5.9839412622132798E-2</v>
      </c>
      <c r="AR10" s="8798">
        <v>0.14819644740847701</v>
      </c>
      <c r="AS10" s="8798">
        <v>5.1560896633546502E-2</v>
      </c>
      <c r="AT10" s="8798">
        <v>6.0963261761990198E-2</v>
      </c>
      <c r="AU10" s="8798">
        <v>7.4077055013127405E-2</v>
      </c>
      <c r="AV10" s="8798">
        <v>5.8814075359081203E-2</v>
      </c>
      <c r="AW10" s="8798">
        <v>6.4872177228798303E-2</v>
      </c>
      <c r="AX10" s="8798">
        <v>4.81375127110346E-2</v>
      </c>
      <c r="AY10" s="8798">
        <v>5.35601892991475E-2</v>
      </c>
      <c r="AZ10" s="8795">
        <v>7.1881877094663899E-2</v>
      </c>
    </row>
    <row r="11" spans="1:52" ht="17" x14ac:dyDescent="0.2">
      <c r="A11" s="8862" t="s">
        <v>247</v>
      </c>
      <c r="B11" s="8797">
        <v>9.7112221322774001E-2</v>
      </c>
      <c r="C11" s="8798">
        <v>7.2935582070124905E-2</v>
      </c>
      <c r="D11" s="8798">
        <v>0.117473561907212</v>
      </c>
      <c r="E11" s="8798">
        <v>6.14548755363876E-2</v>
      </c>
      <c r="F11" s="8798">
        <v>0.120818365289607</v>
      </c>
      <c r="G11" s="8798">
        <v>8.7078499151181599E-2</v>
      </c>
      <c r="H11" s="8798">
        <v>8.9905474917098993E-2</v>
      </c>
      <c r="I11" s="8798">
        <v>0.10948414611167499</v>
      </c>
      <c r="J11" s="8798">
        <v>0.11772019617726701</v>
      </c>
      <c r="K11" s="8798">
        <v>0.11464267302074201</v>
      </c>
      <c r="L11" s="8798">
        <v>6.49456088127809E-2</v>
      </c>
      <c r="M11" s="8798">
        <v>8.1010493971498204E-2</v>
      </c>
      <c r="N11" s="8798">
        <v>8.1720325296767093E-2</v>
      </c>
      <c r="O11" s="8798">
        <v>0.13771540673339899</v>
      </c>
      <c r="P11" s="8798">
        <v>0.133214751149212</v>
      </c>
      <c r="Q11" s="8798">
        <v>5.4422731840944899E-2</v>
      </c>
      <c r="R11" s="8798">
        <v>9.3416489001940398E-2</v>
      </c>
      <c r="S11" s="8798">
        <v>0.12524223389731701</v>
      </c>
      <c r="T11" s="8798">
        <v>9.28894951384414E-2</v>
      </c>
      <c r="U11" s="8798">
        <v>7.4919604477420701E-2</v>
      </c>
      <c r="V11" s="8800"/>
      <c r="W11" s="8802"/>
      <c r="X11" s="8804"/>
      <c r="Y11" s="8806"/>
      <c r="Z11" s="8798">
        <v>5.95988224149138E-2</v>
      </c>
      <c r="AA11" s="8798">
        <v>7.5107749805641305E-2</v>
      </c>
      <c r="AB11" s="8798">
        <v>0.13085890731234601</v>
      </c>
      <c r="AC11" s="8798">
        <v>0.267254041204111</v>
      </c>
      <c r="AD11" s="8808"/>
      <c r="AE11" s="8798">
        <v>0.14988921133351499</v>
      </c>
      <c r="AF11" s="8798">
        <v>0.116765699358409</v>
      </c>
      <c r="AG11" s="8798">
        <v>0.12930437239842099</v>
      </c>
      <c r="AH11" s="8798">
        <v>6.4427491758099198E-2</v>
      </c>
      <c r="AI11" s="8798">
        <v>0.130290010357937</v>
      </c>
      <c r="AJ11" s="8798">
        <v>8.9184240811461202E-2</v>
      </c>
      <c r="AK11" s="8798">
        <v>0.145953240217159</v>
      </c>
      <c r="AL11" s="8798">
        <v>8.2431714235817799E-2</v>
      </c>
      <c r="AM11" s="8798">
        <v>9.6538623119675301E-2</v>
      </c>
      <c r="AN11" s="8798">
        <v>0.11413014497761501</v>
      </c>
      <c r="AO11" s="8798">
        <v>0.123956111858155</v>
      </c>
      <c r="AP11" s="8810"/>
      <c r="AQ11" s="8798">
        <v>0.10298589922092601</v>
      </c>
      <c r="AR11" s="8798">
        <v>8.2036686985394597E-2</v>
      </c>
      <c r="AS11" s="8798">
        <v>6.4074024958177295E-2</v>
      </c>
      <c r="AT11" s="8798">
        <v>8.1985640135064194E-2</v>
      </c>
      <c r="AU11" s="8798">
        <v>0.111913497671475</v>
      </c>
      <c r="AV11" s="8798">
        <v>9.6394673374001899E-2</v>
      </c>
      <c r="AW11" s="8798">
        <v>8.9997538455187903E-2</v>
      </c>
      <c r="AX11" s="8798">
        <v>0.102571111104129</v>
      </c>
      <c r="AY11" s="8798">
        <v>4.9735856493420598E-2</v>
      </c>
      <c r="AZ11" s="8795">
        <v>0.110427140639191</v>
      </c>
    </row>
    <row r="12" spans="1:52" ht="17" x14ac:dyDescent="0.2">
      <c r="A12" s="8862" t="s">
        <v>248</v>
      </c>
      <c r="B12" s="8797">
        <v>0.19981981702517901</v>
      </c>
      <c r="C12" s="8798">
        <v>0.208460222034414</v>
      </c>
      <c r="D12" s="8798">
        <v>0.192542948336276</v>
      </c>
      <c r="E12" s="8798">
        <v>0.182692628380412</v>
      </c>
      <c r="F12" s="8798">
        <v>0.20120426079199299</v>
      </c>
      <c r="G12" s="8798">
        <v>0.19611410433707899</v>
      </c>
      <c r="H12" s="8798">
        <v>0.20948653842437001</v>
      </c>
      <c r="I12" s="8798">
        <v>0.205502425027979</v>
      </c>
      <c r="J12" s="8798">
        <v>0.18930596241943301</v>
      </c>
      <c r="K12" s="8798">
        <v>0.164387042752493</v>
      </c>
      <c r="L12" s="8798">
        <v>0.22662067753918699</v>
      </c>
      <c r="M12" s="8798">
        <v>0.245022935455877</v>
      </c>
      <c r="N12" s="8798">
        <v>0.215687246720877</v>
      </c>
      <c r="O12" s="8798">
        <v>0.16110294900866401</v>
      </c>
      <c r="P12" s="8798">
        <v>0.231500933850039</v>
      </c>
      <c r="Q12" s="8798">
        <v>0.11412577721860601</v>
      </c>
      <c r="R12" s="8798">
        <v>0.187577225922996</v>
      </c>
      <c r="S12" s="8798">
        <v>0.252819193261625</v>
      </c>
      <c r="T12" s="8798">
        <v>0.17844548810750699</v>
      </c>
      <c r="U12" s="8798">
        <v>0.157549604622227</v>
      </c>
      <c r="V12" s="8800"/>
      <c r="W12" s="8802"/>
      <c r="X12" s="8804"/>
      <c r="Y12" s="8806"/>
      <c r="Z12" s="8798">
        <v>0.139888361061555</v>
      </c>
      <c r="AA12" s="8798">
        <v>0.22776115814765299</v>
      </c>
      <c r="AB12" s="8798">
        <v>0.225154802886225</v>
      </c>
      <c r="AC12" s="8798">
        <v>0.22728798999664199</v>
      </c>
      <c r="AD12" s="8808"/>
      <c r="AE12" s="8798">
        <v>0.29908392654876798</v>
      </c>
      <c r="AF12" s="8798">
        <v>0.179535362492976</v>
      </c>
      <c r="AG12" s="8798">
        <v>0.200593104367953</v>
      </c>
      <c r="AH12" s="8798">
        <v>0.12823906019114101</v>
      </c>
      <c r="AI12" s="8798">
        <v>9.8500299083958798E-2</v>
      </c>
      <c r="AJ12" s="8798">
        <v>0.21850798207246999</v>
      </c>
      <c r="AK12" s="8798">
        <v>6.6931752423349603E-2</v>
      </c>
      <c r="AL12" s="8798">
        <v>0.200162177214951</v>
      </c>
      <c r="AM12" s="8798">
        <v>0.213265240526645</v>
      </c>
      <c r="AN12" s="8798">
        <v>0.11796681533431</v>
      </c>
      <c r="AO12" s="8798">
        <v>0.229666277190338</v>
      </c>
      <c r="AP12" s="8810"/>
      <c r="AQ12" s="8798">
        <v>0.203588150621656</v>
      </c>
      <c r="AR12" s="8798">
        <v>0.21035334763432001</v>
      </c>
      <c r="AS12" s="8798">
        <v>0.190773260980102</v>
      </c>
      <c r="AT12" s="8798">
        <v>0.153756714924417</v>
      </c>
      <c r="AU12" s="8798">
        <v>0.17442348124752899</v>
      </c>
      <c r="AV12" s="8798">
        <v>0.215745780877867</v>
      </c>
      <c r="AW12" s="8798">
        <v>0.21361383005749601</v>
      </c>
      <c r="AX12" s="8798">
        <v>0.20247277403733899</v>
      </c>
      <c r="AY12" s="8798">
        <v>0.21058598046465499</v>
      </c>
      <c r="AZ12" s="8795">
        <v>0.172426372190949</v>
      </c>
    </row>
    <row r="13" spans="1:52" ht="17" x14ac:dyDescent="0.2">
      <c r="A13" s="8862" t="s">
        <v>249</v>
      </c>
      <c r="B13" s="8797">
        <v>0.59742245944480499</v>
      </c>
      <c r="C13" s="8798">
        <v>0.60931624615219404</v>
      </c>
      <c r="D13" s="8798">
        <v>0.58740562296653998</v>
      </c>
      <c r="E13" s="8798">
        <v>0.67667066215710703</v>
      </c>
      <c r="F13" s="8798">
        <v>0.58924671069738399</v>
      </c>
      <c r="G13" s="8798">
        <v>0.61949075654034103</v>
      </c>
      <c r="H13" s="8798">
        <v>0.59665144859309904</v>
      </c>
      <c r="I13" s="8798">
        <v>0.53020483599335499</v>
      </c>
      <c r="J13" s="8798">
        <v>0.52434419029129797</v>
      </c>
      <c r="K13" s="8798">
        <v>0.61716523759813902</v>
      </c>
      <c r="L13" s="8798">
        <v>0.63454652526881095</v>
      </c>
      <c r="M13" s="8798">
        <v>0.60780213520227599</v>
      </c>
      <c r="N13" s="8798">
        <v>0.62207847566723196</v>
      </c>
      <c r="O13" s="8798">
        <v>0.54774190184557303</v>
      </c>
      <c r="P13" s="8798">
        <v>0.53416835806829299</v>
      </c>
      <c r="Q13" s="8798">
        <v>0.62272948126791905</v>
      </c>
      <c r="R13" s="8798">
        <v>0.62043968208394895</v>
      </c>
      <c r="S13" s="8798">
        <v>0.48560705314188302</v>
      </c>
      <c r="T13" s="8798">
        <v>0.63840794298356696</v>
      </c>
      <c r="U13" s="8798">
        <v>0.64517365098708002</v>
      </c>
      <c r="V13" s="8800"/>
      <c r="W13" s="8802"/>
      <c r="X13" s="8804"/>
      <c r="Y13" s="8806"/>
      <c r="Z13" s="8798">
        <v>0.73995197693233195</v>
      </c>
      <c r="AA13" s="8798">
        <v>0.59179019384264497</v>
      </c>
      <c r="AB13" s="8798">
        <v>0.50765526422896201</v>
      </c>
      <c r="AC13" s="8798">
        <v>0.39247523365544901</v>
      </c>
      <c r="AD13" s="8808"/>
      <c r="AE13" s="8798">
        <v>0.42444874370612901</v>
      </c>
      <c r="AF13" s="8798">
        <v>0.56190276066549205</v>
      </c>
      <c r="AG13" s="8798">
        <v>0.57590370626728404</v>
      </c>
      <c r="AH13" s="8798">
        <v>0.66256825004028796</v>
      </c>
      <c r="AI13" s="8798">
        <v>0.64276650878046304</v>
      </c>
      <c r="AJ13" s="8798">
        <v>0.59508128522401005</v>
      </c>
      <c r="AK13" s="8798">
        <v>0.57328636705253</v>
      </c>
      <c r="AL13" s="8798">
        <v>0.59827627709836795</v>
      </c>
      <c r="AM13" s="8798">
        <v>0.59353817682500398</v>
      </c>
      <c r="AN13" s="8798">
        <v>0.65314367010713903</v>
      </c>
      <c r="AO13" s="8798">
        <v>0.555874128991657</v>
      </c>
      <c r="AP13" s="8810"/>
      <c r="AQ13" s="8798">
        <v>0.59206296527510804</v>
      </c>
      <c r="AR13" s="8798">
        <v>0.51766596577674895</v>
      </c>
      <c r="AS13" s="8798">
        <v>0.63935384176796395</v>
      </c>
      <c r="AT13" s="8798">
        <v>0.67770890421651897</v>
      </c>
      <c r="AU13" s="8798">
        <v>0.57697483614600398</v>
      </c>
      <c r="AV13" s="8798">
        <v>0.58524731122310103</v>
      </c>
      <c r="AW13" s="8798">
        <v>0.60599499981637095</v>
      </c>
      <c r="AX13" s="8798">
        <v>0.61487162247782201</v>
      </c>
      <c r="AY13" s="8798">
        <v>0.677532754948862</v>
      </c>
      <c r="AZ13" s="8795">
        <v>0.57421950166194202</v>
      </c>
    </row>
    <row r="14" spans="1:52" ht="17" x14ac:dyDescent="0.2">
      <c r="A14" s="8862" t="s">
        <v>355</v>
      </c>
      <c r="B14" s="8797">
        <v>1.51698884548584E-2</v>
      </c>
      <c r="C14" s="8798">
        <v>1.7854456554473298E-2</v>
      </c>
      <c r="D14" s="8798">
        <v>1.29089701846572E-2</v>
      </c>
      <c r="E14" s="8798">
        <v>1.2693283356887001E-2</v>
      </c>
      <c r="F14" s="8798">
        <v>1.48848694079855E-2</v>
      </c>
      <c r="G14" s="8798">
        <v>6.4536356498167396E-3</v>
      </c>
      <c r="H14" s="8798">
        <v>4.6416965091846804E-3</v>
      </c>
      <c r="I14" s="8798">
        <v>3.3611162252520602E-2</v>
      </c>
      <c r="J14" s="8798">
        <v>3.3875249792867899E-2</v>
      </c>
      <c r="K14" s="8798">
        <v>9.2049783237607204E-3</v>
      </c>
      <c r="L14" s="8798">
        <v>9.6107816644342599E-3</v>
      </c>
      <c r="M14" s="8798">
        <v>8.3726576096594101E-3</v>
      </c>
      <c r="N14" s="8798">
        <v>1.27649717748262E-2</v>
      </c>
      <c r="O14" s="8798">
        <v>1.3954476260117201E-2</v>
      </c>
      <c r="P14" s="8798">
        <v>1.0715346309881101E-2</v>
      </c>
      <c r="Q14" s="8798">
        <v>5.1495659803224403E-2</v>
      </c>
      <c r="R14" s="8798">
        <v>1.43078998754184E-2</v>
      </c>
      <c r="S14" s="8798">
        <v>1.9498673442865599E-2</v>
      </c>
      <c r="T14" s="8798">
        <v>2.0547847883740498E-2</v>
      </c>
      <c r="U14" s="8798">
        <v>0</v>
      </c>
      <c r="V14" s="8800"/>
      <c r="W14" s="8802"/>
      <c r="X14" s="8804"/>
      <c r="Y14" s="8806"/>
      <c r="Z14" s="8798">
        <v>5.8004103915142002E-3</v>
      </c>
      <c r="AA14" s="8798">
        <v>1.6136519688778099E-2</v>
      </c>
      <c r="AB14" s="8798">
        <v>1.8650114643379199E-2</v>
      </c>
      <c r="AC14" s="8798">
        <v>5.6814787500746701E-3</v>
      </c>
      <c r="AD14" s="8808"/>
      <c r="AE14" s="8798">
        <v>6.2039586278741003E-2</v>
      </c>
      <c r="AF14" s="8798">
        <v>2.1485110845954301E-2</v>
      </c>
      <c r="AG14" s="8798">
        <v>2.2610357735916201E-2</v>
      </c>
      <c r="AH14" s="8798">
        <v>0</v>
      </c>
      <c r="AI14" s="8798">
        <v>0</v>
      </c>
      <c r="AJ14" s="8798">
        <v>1.23466295292673E-2</v>
      </c>
      <c r="AK14" s="8798">
        <v>8.7984940055562399E-2</v>
      </c>
      <c r="AL14" s="8798">
        <v>1.4455483864877499E-2</v>
      </c>
      <c r="AM14" s="8798">
        <v>1.06922736976344E-2</v>
      </c>
      <c r="AN14" s="8798">
        <v>3.81864680449885E-2</v>
      </c>
      <c r="AO14" s="8798">
        <v>9.3106268979195293E-3</v>
      </c>
      <c r="AP14" s="8810"/>
      <c r="AQ14" s="8798">
        <v>1.4559038555038499E-2</v>
      </c>
      <c r="AR14" s="8798">
        <v>0</v>
      </c>
      <c r="AS14" s="8798">
        <v>2.60126982190865E-2</v>
      </c>
      <c r="AT14" s="8798">
        <v>4.1006945012333302E-3</v>
      </c>
      <c r="AU14" s="8798">
        <v>1.4189475476019999E-2</v>
      </c>
      <c r="AV14" s="8798">
        <v>1.4046831477197499E-2</v>
      </c>
      <c r="AW14" s="8798">
        <v>1.9934870741580599E-2</v>
      </c>
      <c r="AX14" s="8798">
        <v>7.4297371708876197E-3</v>
      </c>
      <c r="AY14" s="8798">
        <v>0</v>
      </c>
      <c r="AZ14" s="8795">
        <v>3.01017347750408E-2</v>
      </c>
    </row>
    <row r="15" spans="1:52" ht="17" x14ac:dyDescent="0.2">
      <c r="A15" s="8863" t="s">
        <v>68</v>
      </c>
      <c r="B15" s="8861">
        <v>1515</v>
      </c>
      <c r="C15" s="8811">
        <v>658</v>
      </c>
      <c r="D15" s="8812">
        <v>857</v>
      </c>
      <c r="E15" s="8813">
        <v>254</v>
      </c>
      <c r="F15" s="8814">
        <v>374</v>
      </c>
      <c r="G15" s="8815">
        <v>239</v>
      </c>
      <c r="H15" s="8816">
        <v>295</v>
      </c>
      <c r="I15" s="8817">
        <v>353</v>
      </c>
      <c r="J15" s="8818">
        <v>241</v>
      </c>
      <c r="K15" s="8819">
        <v>573</v>
      </c>
      <c r="L15" s="8820">
        <v>425</v>
      </c>
      <c r="M15" s="8821">
        <v>276</v>
      </c>
      <c r="N15" s="8822">
        <v>1041</v>
      </c>
      <c r="O15" s="8823">
        <v>232</v>
      </c>
      <c r="P15" s="8824">
        <v>148</v>
      </c>
      <c r="Q15" s="8825">
        <v>93</v>
      </c>
      <c r="R15" s="8826">
        <v>867</v>
      </c>
      <c r="S15" s="8827">
        <v>261</v>
      </c>
      <c r="T15" s="8828">
        <v>256</v>
      </c>
      <c r="U15" s="8829">
        <v>90</v>
      </c>
      <c r="V15" s="8830">
        <v>18</v>
      </c>
      <c r="W15" s="8831">
        <v>9</v>
      </c>
      <c r="X15" s="8832">
        <v>6</v>
      </c>
      <c r="Y15" s="8833">
        <v>8</v>
      </c>
      <c r="Z15" s="8834">
        <v>473</v>
      </c>
      <c r="AA15" s="8835">
        <v>508</v>
      </c>
      <c r="AB15" s="8836">
        <v>420</v>
      </c>
      <c r="AC15" s="8837">
        <v>51</v>
      </c>
      <c r="AD15" s="8838">
        <v>20</v>
      </c>
      <c r="AE15" s="8839">
        <v>43</v>
      </c>
      <c r="AF15" s="8840">
        <v>113</v>
      </c>
      <c r="AG15" s="8841">
        <v>169</v>
      </c>
      <c r="AH15" s="8842">
        <v>79</v>
      </c>
      <c r="AI15" s="8843">
        <v>80</v>
      </c>
      <c r="AJ15" s="8844">
        <v>1065</v>
      </c>
      <c r="AK15" s="8845">
        <v>43</v>
      </c>
      <c r="AL15" s="8846">
        <v>505</v>
      </c>
      <c r="AM15" s="8847">
        <v>608</v>
      </c>
      <c r="AN15" s="8848">
        <v>191</v>
      </c>
      <c r="AO15" s="8849">
        <v>201</v>
      </c>
      <c r="AP15" s="8850">
        <v>10</v>
      </c>
      <c r="AQ15" s="8851">
        <v>1199</v>
      </c>
      <c r="AR15" s="8852">
        <v>61</v>
      </c>
      <c r="AS15" s="8853">
        <v>139</v>
      </c>
      <c r="AT15" s="8854">
        <v>112</v>
      </c>
      <c r="AU15" s="8855">
        <v>294</v>
      </c>
      <c r="AV15" s="8856">
        <v>406</v>
      </c>
      <c r="AW15" s="8857">
        <v>338</v>
      </c>
      <c r="AX15" s="8858">
        <v>200</v>
      </c>
      <c r="AY15" s="8859">
        <v>118</v>
      </c>
      <c r="AZ15" s="8860">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85</v>
      </c>
    </row>
    <row r="8" spans="1:52" ht="17" x14ac:dyDescent="0.2">
      <c r="A8" s="88" t="s">
        <v>86</v>
      </c>
    </row>
    <row r="9" spans="1:52" ht="51" x14ac:dyDescent="0.2">
      <c r="A9" s="99" t="s">
        <v>63</v>
      </c>
    </row>
    <row r="10" spans="1:52" ht="17" x14ac:dyDescent="0.2">
      <c r="A10" s="797" t="s">
        <v>64</v>
      </c>
      <c r="B10" s="731">
        <v>0.74796898770317399</v>
      </c>
      <c r="C10" s="686">
        <v>0.81110235310464096</v>
      </c>
      <c r="D10" s="687">
        <v>0.69497070507074299</v>
      </c>
      <c r="E10" s="688">
        <v>0.71816040815883697</v>
      </c>
      <c r="F10" s="689">
        <v>0.69748578324617305</v>
      </c>
      <c r="G10" s="690">
        <v>0.73443894314029201</v>
      </c>
      <c r="H10" s="691">
        <v>0.78908239843432304</v>
      </c>
      <c r="I10" s="692">
        <v>0.80669833346751496</v>
      </c>
      <c r="J10" s="693">
        <v>0.60794909809534003</v>
      </c>
      <c r="K10" s="694">
        <v>0.73200543775265803</v>
      </c>
      <c r="L10" s="695">
        <v>0.81655343395264102</v>
      </c>
      <c r="M10" s="696">
        <v>0.87726273060163495</v>
      </c>
      <c r="N10" s="697">
        <v>0.79491971248005799</v>
      </c>
      <c r="O10" s="698">
        <v>0.65178197855097397</v>
      </c>
      <c r="P10" s="699">
        <v>0.70915249710133499</v>
      </c>
      <c r="Q10" s="700">
        <v>0.66572172329355095</v>
      </c>
      <c r="R10" s="701">
        <v>0.78967495327650605</v>
      </c>
      <c r="S10" s="702">
        <v>0.60174135580961896</v>
      </c>
      <c r="T10" s="703">
        <v>0.79734976734099605</v>
      </c>
      <c r="U10" s="704">
        <v>0.63990825943554397</v>
      </c>
      <c r="V10" s="734"/>
      <c r="W10" s="736"/>
      <c r="X10" s="738"/>
      <c r="Y10" s="740"/>
      <c r="Z10" s="705">
        <v>0.84541970052137405</v>
      </c>
      <c r="AA10" s="706">
        <v>0.77643083453298201</v>
      </c>
      <c r="AB10" s="707">
        <v>0.67474309059328796</v>
      </c>
      <c r="AC10" s="708">
        <v>0.52505931046862897</v>
      </c>
      <c r="AD10" s="742"/>
      <c r="AE10" s="709">
        <v>0.49059743201792499</v>
      </c>
      <c r="AF10" s="710">
        <v>0.75755961127361404</v>
      </c>
      <c r="AG10" s="711">
        <v>0.80796372792130899</v>
      </c>
      <c r="AH10" s="712">
        <v>0.87049904811849799</v>
      </c>
      <c r="AI10" s="713">
        <v>0.73223009508486803</v>
      </c>
      <c r="AJ10" s="714">
        <v>0.74430121625944201</v>
      </c>
      <c r="AK10" s="715">
        <v>0.52872853258361596</v>
      </c>
      <c r="AL10" s="716">
        <v>0.73790268272113702</v>
      </c>
      <c r="AM10" s="717">
        <v>0.75505335164474097</v>
      </c>
      <c r="AN10" s="718">
        <v>0.805118992481476</v>
      </c>
      <c r="AO10" s="719">
        <v>0.69236646776306199</v>
      </c>
      <c r="AP10" s="744"/>
      <c r="AQ10" s="720">
        <v>0.779640009580439</v>
      </c>
      <c r="AR10" s="721">
        <v>0.56573612500588699</v>
      </c>
      <c r="AS10" s="722">
        <v>0.55748831527033504</v>
      </c>
      <c r="AT10" s="723">
        <v>0.76375806794544499</v>
      </c>
      <c r="AU10" s="724">
        <v>0.61536635825545105</v>
      </c>
      <c r="AV10" s="725">
        <v>0.70502483735315002</v>
      </c>
      <c r="AW10" s="726">
        <v>0.80392141389191496</v>
      </c>
      <c r="AX10" s="727">
        <v>0.84693456289821301</v>
      </c>
      <c r="AY10" s="728">
        <v>0.88482082539186502</v>
      </c>
      <c r="AZ10" s="729">
        <v>0.79293704553588595</v>
      </c>
    </row>
    <row r="11" spans="1:52" ht="17" x14ac:dyDescent="0.2">
      <c r="A11" s="797" t="s">
        <v>65</v>
      </c>
      <c r="B11" s="732">
        <v>0.158761488767241</v>
      </c>
      <c r="C11" s="733">
        <v>0.118259924069382</v>
      </c>
      <c r="D11" s="733">
        <v>0.19276115533440499</v>
      </c>
      <c r="E11" s="733">
        <v>0.176546698818109</v>
      </c>
      <c r="F11" s="733">
        <v>0.158649495283671</v>
      </c>
      <c r="G11" s="733">
        <v>0.153599055778707</v>
      </c>
      <c r="H11" s="733">
        <v>0.14865639348283299</v>
      </c>
      <c r="I11" s="733">
        <v>0.158387985246837</v>
      </c>
      <c r="J11" s="733">
        <v>0.24487212648015799</v>
      </c>
      <c r="K11" s="733">
        <v>0.156453575275177</v>
      </c>
      <c r="L11" s="733">
        <v>0.13014852369869501</v>
      </c>
      <c r="M11" s="733">
        <v>8.2845985994569604E-2</v>
      </c>
      <c r="N11" s="733">
        <v>0.150077551165189</v>
      </c>
      <c r="O11" s="733">
        <v>0.16646662139830701</v>
      </c>
      <c r="P11" s="733">
        <v>0.16876787004267599</v>
      </c>
      <c r="Q11" s="733">
        <v>0.20410776859291399</v>
      </c>
      <c r="R11" s="733">
        <v>0.12771058261773299</v>
      </c>
      <c r="S11" s="733">
        <v>0.25715146006391898</v>
      </c>
      <c r="T11" s="733">
        <v>0.1311235685322</v>
      </c>
      <c r="U11" s="733">
        <v>0.24657782966062899</v>
      </c>
      <c r="V11" s="735"/>
      <c r="W11" s="737"/>
      <c r="X11" s="739"/>
      <c r="Y11" s="741"/>
      <c r="Z11" s="733">
        <v>0.109295912334564</v>
      </c>
      <c r="AA11" s="733">
        <v>0.13463977489366499</v>
      </c>
      <c r="AB11" s="733">
        <v>0.20730089158203599</v>
      </c>
      <c r="AC11" s="733">
        <v>0.30528929025309198</v>
      </c>
      <c r="AD11" s="743"/>
      <c r="AE11" s="733">
        <v>0.21805524551264599</v>
      </c>
      <c r="AF11" s="733">
        <v>0.12752349432611501</v>
      </c>
      <c r="AG11" s="733">
        <v>0.107319504815004</v>
      </c>
      <c r="AH11" s="733">
        <v>5.2175943755684698E-2</v>
      </c>
      <c r="AI11" s="733">
        <v>0.23790490076721499</v>
      </c>
      <c r="AJ11" s="733">
        <v>0.165500874218276</v>
      </c>
      <c r="AK11" s="733">
        <v>0.217101043877896</v>
      </c>
      <c r="AL11" s="733">
        <v>0.152883477371104</v>
      </c>
      <c r="AM11" s="733">
        <v>0.157110568534332</v>
      </c>
      <c r="AN11" s="733">
        <v>0.12790742450189399</v>
      </c>
      <c r="AO11" s="733">
        <v>0.21482357981391501</v>
      </c>
      <c r="AP11" s="745"/>
      <c r="AQ11" s="733">
        <v>0.14306247275471501</v>
      </c>
      <c r="AR11" s="733">
        <v>0.27513226003028401</v>
      </c>
      <c r="AS11" s="733">
        <v>0.246952194011234</v>
      </c>
      <c r="AT11" s="733">
        <v>0.14792682981225699</v>
      </c>
      <c r="AU11" s="733">
        <v>0.19603358863680101</v>
      </c>
      <c r="AV11" s="733">
        <v>0.211381697179329</v>
      </c>
      <c r="AW11" s="733">
        <v>0.126694588456114</v>
      </c>
      <c r="AX11" s="733">
        <v>0.111130349059576</v>
      </c>
      <c r="AY11" s="733">
        <v>8.7232605189125997E-2</v>
      </c>
      <c r="AZ11" s="730">
        <v>0.124927997151853</v>
      </c>
    </row>
    <row r="12" spans="1:52" ht="17" x14ac:dyDescent="0.2">
      <c r="A12" s="797" t="s">
        <v>66</v>
      </c>
      <c r="B12" s="732">
        <v>6.1798413486053298E-2</v>
      </c>
      <c r="C12" s="733">
        <v>5.45287622599466E-2</v>
      </c>
      <c r="D12" s="733">
        <v>6.7901034942559002E-2</v>
      </c>
      <c r="E12" s="733">
        <v>6.4913392420515803E-2</v>
      </c>
      <c r="F12" s="733">
        <v>9.3146025523014694E-2</v>
      </c>
      <c r="G12" s="733">
        <v>8.5740635395376893E-2</v>
      </c>
      <c r="H12" s="733">
        <v>2.5236706529123E-2</v>
      </c>
      <c r="I12" s="733">
        <v>3.4913681285648701E-2</v>
      </c>
      <c r="J12" s="733">
        <v>9.6496903897197506E-2</v>
      </c>
      <c r="K12" s="733">
        <v>6.86151488174776E-2</v>
      </c>
      <c r="L12" s="733">
        <v>3.4334483118027802E-2</v>
      </c>
      <c r="M12" s="733">
        <v>3.9891283403795601E-2</v>
      </c>
      <c r="N12" s="733">
        <v>3.7445199006466701E-2</v>
      </c>
      <c r="O12" s="733">
        <v>0.114064449283574</v>
      </c>
      <c r="P12" s="733">
        <v>7.9305048837195205E-2</v>
      </c>
      <c r="Q12" s="733">
        <v>9.8796457481302197E-2</v>
      </c>
      <c r="R12" s="733">
        <v>4.9390847380440799E-2</v>
      </c>
      <c r="S12" s="733">
        <v>8.9366091452380406E-2</v>
      </c>
      <c r="T12" s="733">
        <v>5.73460461470243E-2</v>
      </c>
      <c r="U12" s="733">
        <v>0.113513910903827</v>
      </c>
      <c r="V12" s="735"/>
      <c r="W12" s="737"/>
      <c r="X12" s="739"/>
      <c r="Y12" s="741"/>
      <c r="Z12" s="733">
        <v>3.5583615110152303E-2</v>
      </c>
      <c r="AA12" s="733">
        <v>6.4477079481114599E-2</v>
      </c>
      <c r="AB12" s="733">
        <v>7.3553138182561997E-2</v>
      </c>
      <c r="AC12" s="733">
        <v>8.9576656868284907E-2</v>
      </c>
      <c r="AD12" s="743"/>
      <c r="AE12" s="733">
        <v>0.14001331117560001</v>
      </c>
      <c r="AF12" s="733">
        <v>6.5080084410204297E-2</v>
      </c>
      <c r="AG12" s="733">
        <v>6.6821398748384706E-2</v>
      </c>
      <c r="AH12" s="733">
        <v>7.7325008125817704E-2</v>
      </c>
      <c r="AI12" s="733">
        <v>1.1614168279745599E-2</v>
      </c>
      <c r="AJ12" s="733">
        <v>5.8771708424482698E-2</v>
      </c>
      <c r="AK12" s="733">
        <v>0.12979725908098</v>
      </c>
      <c r="AL12" s="733">
        <v>6.1907514810187199E-2</v>
      </c>
      <c r="AM12" s="733">
        <v>7.1436283141926404E-2</v>
      </c>
      <c r="AN12" s="733">
        <v>5.55957860328102E-2</v>
      </c>
      <c r="AO12" s="733">
        <v>3.7607540161651E-2</v>
      </c>
      <c r="AP12" s="745"/>
      <c r="AQ12" s="733">
        <v>5.0350870173125603E-2</v>
      </c>
      <c r="AR12" s="733">
        <v>0.12501016835949</v>
      </c>
      <c r="AS12" s="733">
        <v>0.127206682257862</v>
      </c>
      <c r="AT12" s="733">
        <v>5.34458174551607E-2</v>
      </c>
      <c r="AU12" s="733">
        <v>0.118462192953401</v>
      </c>
      <c r="AV12" s="733">
        <v>5.1085987394247197E-2</v>
      </c>
      <c r="AW12" s="733">
        <v>4.5855453596541598E-2</v>
      </c>
      <c r="AX12" s="733">
        <v>4.1935088042211202E-2</v>
      </c>
      <c r="AY12" s="733">
        <v>2.79465694190086E-2</v>
      </c>
      <c r="AZ12" s="730">
        <v>5.4933393839752799E-2</v>
      </c>
    </row>
    <row r="13" spans="1:52" ht="17" x14ac:dyDescent="0.2">
      <c r="A13" s="797" t="s">
        <v>67</v>
      </c>
      <c r="B13" s="732">
        <v>3.1471110043531897E-2</v>
      </c>
      <c r="C13" s="733">
        <v>1.6108960566029801E-2</v>
      </c>
      <c r="D13" s="733">
        <v>4.4367104652293703E-2</v>
      </c>
      <c r="E13" s="733">
        <v>4.0379500602538199E-2</v>
      </c>
      <c r="F13" s="733">
        <v>5.0718695947140499E-2</v>
      </c>
      <c r="G13" s="733">
        <v>2.6221365685624099E-2</v>
      </c>
      <c r="H13" s="733">
        <v>3.7024501553721098E-2</v>
      </c>
      <c r="I13" s="733">
        <v>0</v>
      </c>
      <c r="J13" s="733">
        <v>5.0681871527304599E-2</v>
      </c>
      <c r="K13" s="733">
        <v>4.2925838154688097E-2</v>
      </c>
      <c r="L13" s="733">
        <v>1.8963559230636501E-2</v>
      </c>
      <c r="M13" s="733">
        <v>0</v>
      </c>
      <c r="N13" s="733">
        <v>1.7557537348286401E-2</v>
      </c>
      <c r="O13" s="733">
        <v>6.7686950767145398E-2</v>
      </c>
      <c r="P13" s="733">
        <v>4.2774584018794297E-2</v>
      </c>
      <c r="Q13" s="733">
        <v>3.1374050632232503E-2</v>
      </c>
      <c r="R13" s="733">
        <v>3.3223616725320003E-2</v>
      </c>
      <c r="S13" s="733">
        <v>5.1741092674081099E-2</v>
      </c>
      <c r="T13" s="733">
        <v>1.41806179797798E-2</v>
      </c>
      <c r="U13" s="733">
        <v>0</v>
      </c>
      <c r="V13" s="735"/>
      <c r="W13" s="737"/>
      <c r="X13" s="739"/>
      <c r="Y13" s="741"/>
      <c r="Z13" s="733">
        <v>9.7007720339100292E-3</v>
      </c>
      <c r="AA13" s="733">
        <v>2.4452311092238901E-2</v>
      </c>
      <c r="AB13" s="733">
        <v>4.4402879642113403E-2</v>
      </c>
      <c r="AC13" s="733">
        <v>8.0074742409993904E-2</v>
      </c>
      <c r="AD13" s="743"/>
      <c r="AE13" s="733">
        <v>0.15133401129383001</v>
      </c>
      <c r="AF13" s="733">
        <v>4.9836809990066698E-2</v>
      </c>
      <c r="AG13" s="733">
        <v>1.7895368515302299E-2</v>
      </c>
      <c r="AH13" s="733">
        <v>0</v>
      </c>
      <c r="AI13" s="733">
        <v>1.8250835868171601E-2</v>
      </c>
      <c r="AJ13" s="733">
        <v>3.14262010977992E-2</v>
      </c>
      <c r="AK13" s="733">
        <v>0.124373164457508</v>
      </c>
      <c r="AL13" s="733">
        <v>4.7306325097571399E-2</v>
      </c>
      <c r="AM13" s="733">
        <v>1.6399796679000898E-2</v>
      </c>
      <c r="AN13" s="733">
        <v>1.1377796983819501E-2</v>
      </c>
      <c r="AO13" s="733">
        <v>5.5202412261372097E-2</v>
      </c>
      <c r="AP13" s="745"/>
      <c r="AQ13" s="733">
        <v>2.6946647491721199E-2</v>
      </c>
      <c r="AR13" s="733">
        <v>3.4121446604338801E-2</v>
      </c>
      <c r="AS13" s="733">
        <v>6.8352808460569403E-2</v>
      </c>
      <c r="AT13" s="733">
        <v>3.4869284787137099E-2</v>
      </c>
      <c r="AU13" s="733">
        <v>7.0137860154347101E-2</v>
      </c>
      <c r="AV13" s="733">
        <v>3.2507478073274199E-2</v>
      </c>
      <c r="AW13" s="733">
        <v>2.3528544055429999E-2</v>
      </c>
      <c r="AX13" s="733">
        <v>0</v>
      </c>
      <c r="AY13" s="733">
        <v>0</v>
      </c>
      <c r="AZ13" s="730">
        <v>2.7201563472508499E-2</v>
      </c>
    </row>
    <row r="14" spans="1:52" ht="17" x14ac:dyDescent="0.2">
      <c r="A14" s="798" t="s">
        <v>68</v>
      </c>
      <c r="B14" s="796">
        <v>1520</v>
      </c>
      <c r="C14" s="746">
        <v>660</v>
      </c>
      <c r="D14" s="747">
        <v>860</v>
      </c>
      <c r="E14" s="748">
        <v>254</v>
      </c>
      <c r="F14" s="749">
        <v>375</v>
      </c>
      <c r="G14" s="750">
        <v>241</v>
      </c>
      <c r="H14" s="751">
        <v>297</v>
      </c>
      <c r="I14" s="752">
        <v>353</v>
      </c>
      <c r="J14" s="753">
        <v>242</v>
      </c>
      <c r="K14" s="754">
        <v>574</v>
      </c>
      <c r="L14" s="755">
        <v>427</v>
      </c>
      <c r="M14" s="756">
        <v>277</v>
      </c>
      <c r="N14" s="757">
        <v>1042</v>
      </c>
      <c r="O14" s="758">
        <v>235</v>
      </c>
      <c r="P14" s="759">
        <v>149</v>
      </c>
      <c r="Q14" s="760">
        <v>93</v>
      </c>
      <c r="R14" s="761">
        <v>871</v>
      </c>
      <c r="S14" s="762">
        <v>262</v>
      </c>
      <c r="T14" s="763">
        <v>256</v>
      </c>
      <c r="U14" s="764">
        <v>90</v>
      </c>
      <c r="V14" s="765">
        <v>18</v>
      </c>
      <c r="W14" s="766">
        <v>9</v>
      </c>
      <c r="X14" s="767">
        <v>6</v>
      </c>
      <c r="Y14" s="768">
        <v>8</v>
      </c>
      <c r="Z14" s="769">
        <v>473</v>
      </c>
      <c r="AA14" s="770">
        <v>511</v>
      </c>
      <c r="AB14" s="771">
        <v>421</v>
      </c>
      <c r="AC14" s="772">
        <v>52</v>
      </c>
      <c r="AD14" s="773">
        <v>20</v>
      </c>
      <c r="AE14" s="774">
        <v>43</v>
      </c>
      <c r="AF14" s="775">
        <v>114</v>
      </c>
      <c r="AG14" s="776">
        <v>169</v>
      </c>
      <c r="AH14" s="777">
        <v>79</v>
      </c>
      <c r="AI14" s="778">
        <v>79</v>
      </c>
      <c r="AJ14" s="779">
        <v>1069</v>
      </c>
      <c r="AK14" s="780">
        <v>44</v>
      </c>
      <c r="AL14" s="781">
        <v>506</v>
      </c>
      <c r="AM14" s="782">
        <v>611</v>
      </c>
      <c r="AN14" s="783">
        <v>190</v>
      </c>
      <c r="AO14" s="784">
        <v>203</v>
      </c>
      <c r="AP14" s="785">
        <v>10</v>
      </c>
      <c r="AQ14" s="786">
        <v>1201</v>
      </c>
      <c r="AR14" s="787">
        <v>60</v>
      </c>
      <c r="AS14" s="788">
        <v>143</v>
      </c>
      <c r="AT14" s="789">
        <v>112</v>
      </c>
      <c r="AU14" s="790">
        <v>294</v>
      </c>
      <c r="AV14" s="791">
        <v>410</v>
      </c>
      <c r="AW14" s="792">
        <v>338</v>
      </c>
      <c r="AX14" s="793">
        <v>201</v>
      </c>
      <c r="AY14" s="794">
        <v>118</v>
      </c>
      <c r="AZ14" s="795">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363</v>
      </c>
    </row>
    <row r="8" spans="1:52" ht="34" x14ac:dyDescent="0.2">
      <c r="A8" s="99" t="s">
        <v>362</v>
      </c>
    </row>
    <row r="9" spans="1:52" ht="17" x14ac:dyDescent="0.2">
      <c r="A9" s="8975" t="s">
        <v>245</v>
      </c>
      <c r="B9" s="8909">
        <v>0.40707744895181802</v>
      </c>
      <c r="C9" s="8864">
        <v>0.44806500915969399</v>
      </c>
      <c r="D9" s="8865">
        <v>0.37263939729158402</v>
      </c>
      <c r="E9" s="8866">
        <v>0.59403113320606105</v>
      </c>
      <c r="F9" s="8867">
        <v>0.48345722806498198</v>
      </c>
      <c r="G9" s="8868">
        <v>0.36338179978789698</v>
      </c>
      <c r="H9" s="8869">
        <v>0.35303983630688801</v>
      </c>
      <c r="I9" s="8870">
        <v>0.25315888937166497</v>
      </c>
      <c r="J9" s="8871">
        <v>0.31736896979762702</v>
      </c>
      <c r="K9" s="8872">
        <v>0.39965540711416198</v>
      </c>
      <c r="L9" s="8873">
        <v>0.45659434254224102</v>
      </c>
      <c r="M9" s="8874">
        <v>0.47725123984836898</v>
      </c>
      <c r="N9" s="8875">
        <v>0.41002372801727199</v>
      </c>
      <c r="O9" s="8876">
        <v>0.41925763763655099</v>
      </c>
      <c r="P9" s="8877">
        <v>0.36673064132550298</v>
      </c>
      <c r="Q9" s="8878">
        <v>0.40826837401454502</v>
      </c>
      <c r="R9" s="8879">
        <v>0.46343654225701297</v>
      </c>
      <c r="S9" s="8880">
        <v>0.23221861601232399</v>
      </c>
      <c r="T9" s="8881">
        <v>0.46904817256022202</v>
      </c>
      <c r="U9" s="8882">
        <v>0.31133869266353997</v>
      </c>
      <c r="V9" s="8912"/>
      <c r="W9" s="8914"/>
      <c r="X9" s="8916"/>
      <c r="Y9" s="8918"/>
      <c r="Z9" s="8883">
        <v>0.65004572390712101</v>
      </c>
      <c r="AA9" s="8884">
        <v>0.353570482128162</v>
      </c>
      <c r="AB9" s="8885">
        <v>0.25523217025702699</v>
      </c>
      <c r="AC9" s="8886">
        <v>8.2241129948573799E-2</v>
      </c>
      <c r="AD9" s="8920"/>
      <c r="AE9" s="8887">
        <v>0.30686186968276402</v>
      </c>
      <c r="AF9" s="8888">
        <v>0.518004916299318</v>
      </c>
      <c r="AG9" s="8889">
        <v>0.33586217626122</v>
      </c>
      <c r="AH9" s="8890">
        <v>0.56522505100828402</v>
      </c>
      <c r="AI9" s="8891">
        <v>0.44319723724909399</v>
      </c>
      <c r="AJ9" s="8892">
        <v>0.397355302067806</v>
      </c>
      <c r="AK9" s="8893">
        <v>0.38856922009616501</v>
      </c>
      <c r="AL9" s="8894">
        <v>0.45872088281129197</v>
      </c>
      <c r="AM9" s="8895">
        <v>0.40348411200177903</v>
      </c>
      <c r="AN9" s="8896">
        <v>0.429230895567912</v>
      </c>
      <c r="AO9" s="8897">
        <v>0.25680579729929598</v>
      </c>
      <c r="AP9" s="8922"/>
      <c r="AQ9" s="8898">
        <v>0.42854165141973699</v>
      </c>
      <c r="AR9" s="8899">
        <v>0.105113664521519</v>
      </c>
      <c r="AS9" s="8900">
        <v>0.34418936477078599</v>
      </c>
      <c r="AT9" s="8901">
        <v>0.47163636742103798</v>
      </c>
      <c r="AU9" s="8902">
        <v>0.44475191930264801</v>
      </c>
      <c r="AV9" s="8903">
        <v>0.40365862271217101</v>
      </c>
      <c r="AW9" s="8904">
        <v>0.34720984957866902</v>
      </c>
      <c r="AX9" s="8905">
        <v>0.46265429064917901</v>
      </c>
      <c r="AY9" s="8906">
        <v>0.479982174419049</v>
      </c>
      <c r="AZ9" s="8907">
        <v>0.34371329291241398</v>
      </c>
    </row>
    <row r="10" spans="1:52" ht="17" x14ac:dyDescent="0.2">
      <c r="A10" s="8975" t="s">
        <v>246</v>
      </c>
      <c r="B10" s="8910">
        <v>0.29329968985217703</v>
      </c>
      <c r="C10" s="8911">
        <v>0.28783354834353703</v>
      </c>
      <c r="D10" s="8911">
        <v>0.29789238243260902</v>
      </c>
      <c r="E10" s="8911">
        <v>0.25212712348945199</v>
      </c>
      <c r="F10" s="8911">
        <v>0.28162740972169398</v>
      </c>
      <c r="G10" s="8911">
        <v>0.30885625050228699</v>
      </c>
      <c r="H10" s="8911">
        <v>0.26684402599275597</v>
      </c>
      <c r="I10" s="8911">
        <v>0.35069622897910102</v>
      </c>
      <c r="J10" s="8911">
        <v>0.24126262841691401</v>
      </c>
      <c r="K10" s="8911">
        <v>0.29482501592179999</v>
      </c>
      <c r="L10" s="8911">
        <v>0.30614872086945</v>
      </c>
      <c r="M10" s="8911">
        <v>0.34630081775860699</v>
      </c>
      <c r="N10" s="8911">
        <v>0.28257149417885002</v>
      </c>
      <c r="O10" s="8911">
        <v>0.33733541773244402</v>
      </c>
      <c r="P10" s="8911">
        <v>0.25670936279767198</v>
      </c>
      <c r="Q10" s="8911">
        <v>0.31465786652762601</v>
      </c>
      <c r="R10" s="8911">
        <v>0.28546619275025498</v>
      </c>
      <c r="S10" s="8911">
        <v>0.34211717350330401</v>
      </c>
      <c r="T10" s="8911">
        <v>0.31082113953033302</v>
      </c>
      <c r="U10" s="8911">
        <v>0.215463342203667</v>
      </c>
      <c r="V10" s="8913"/>
      <c r="W10" s="8915"/>
      <c r="X10" s="8917"/>
      <c r="Y10" s="8919"/>
      <c r="Z10" s="8911">
        <v>0.22514961830477501</v>
      </c>
      <c r="AA10" s="8911">
        <v>0.37821725953865398</v>
      </c>
      <c r="AB10" s="8911">
        <v>0.30716405833716198</v>
      </c>
      <c r="AC10" s="8911">
        <v>0.28141822906998298</v>
      </c>
      <c r="AD10" s="8921"/>
      <c r="AE10" s="8911">
        <v>7.1648849534108897E-2</v>
      </c>
      <c r="AF10" s="8911">
        <v>0.18514307163423499</v>
      </c>
      <c r="AG10" s="8911">
        <v>0.295576800347988</v>
      </c>
      <c r="AH10" s="8911">
        <v>0.204852547136571</v>
      </c>
      <c r="AI10" s="8911">
        <v>0.29483018809586398</v>
      </c>
      <c r="AJ10" s="8911">
        <v>0.30843725655356802</v>
      </c>
      <c r="AK10" s="8911">
        <v>0.30144247041963401</v>
      </c>
      <c r="AL10" s="8911">
        <v>0.26804305479500801</v>
      </c>
      <c r="AM10" s="8911">
        <v>0.29797851231475603</v>
      </c>
      <c r="AN10" s="8911">
        <v>0.30370218692876499</v>
      </c>
      <c r="AO10" s="8911">
        <v>0.34408537096158698</v>
      </c>
      <c r="AP10" s="8923"/>
      <c r="AQ10" s="8911">
        <v>0.303078178573011</v>
      </c>
      <c r="AR10" s="8911">
        <v>0.14197764231959201</v>
      </c>
      <c r="AS10" s="8911">
        <v>0.28316623660224299</v>
      </c>
      <c r="AT10" s="8911">
        <v>0.29886896363049698</v>
      </c>
      <c r="AU10" s="8911">
        <v>0.24326508190294499</v>
      </c>
      <c r="AV10" s="8911">
        <v>0.28109095517180399</v>
      </c>
      <c r="AW10" s="8911">
        <v>0.32590640848471097</v>
      </c>
      <c r="AX10" s="8911">
        <v>0.31054619136851302</v>
      </c>
      <c r="AY10" s="8911">
        <v>0.34317172834453802</v>
      </c>
      <c r="AZ10" s="8908">
        <v>0.30263281241644102</v>
      </c>
    </row>
    <row r="11" spans="1:52" ht="17" x14ac:dyDescent="0.2">
      <c r="A11" s="8975" t="s">
        <v>247</v>
      </c>
      <c r="B11" s="8910">
        <v>0.10195059029791401</v>
      </c>
      <c r="C11" s="8911">
        <v>7.7850188430883302E-2</v>
      </c>
      <c r="D11" s="8911">
        <v>0.122199926445757</v>
      </c>
      <c r="E11" s="8911">
        <v>0.102433432502188</v>
      </c>
      <c r="F11" s="8911">
        <v>0.10360103129487901</v>
      </c>
      <c r="G11" s="8911">
        <v>0.11517230620377999</v>
      </c>
      <c r="H11" s="8911">
        <v>9.1488499448977995E-2</v>
      </c>
      <c r="I11" s="8911">
        <v>9.8619120453356399E-2</v>
      </c>
      <c r="J11" s="8911">
        <v>0.123156052704186</v>
      </c>
      <c r="K11" s="8911">
        <v>0.13986406695690901</v>
      </c>
      <c r="L11" s="8911">
        <v>7.7735560531469197E-2</v>
      </c>
      <c r="M11" s="8911">
        <v>3.2466458921143297E-2</v>
      </c>
      <c r="N11" s="8911">
        <v>8.2962333422192405E-2</v>
      </c>
      <c r="O11" s="8911">
        <v>0.123279314879225</v>
      </c>
      <c r="P11" s="8911">
        <v>0.14311650668911499</v>
      </c>
      <c r="Q11" s="8911">
        <v>0.15160700772603</v>
      </c>
      <c r="R11" s="8911">
        <v>0.101865946934855</v>
      </c>
      <c r="S11" s="8911">
        <v>0.121960314649958</v>
      </c>
      <c r="T11" s="8911">
        <v>5.3472662410752103E-2</v>
      </c>
      <c r="U11" s="8911">
        <v>0.174760428583045</v>
      </c>
      <c r="V11" s="8913"/>
      <c r="W11" s="8915"/>
      <c r="X11" s="8917"/>
      <c r="Y11" s="8919"/>
      <c r="Z11" s="8911">
        <v>5.5374763169176701E-2</v>
      </c>
      <c r="AA11" s="8911">
        <v>9.1236333857364002E-2</v>
      </c>
      <c r="AB11" s="8911">
        <v>0.14357791375002901</v>
      </c>
      <c r="AC11" s="8911">
        <v>0.17540803358512699</v>
      </c>
      <c r="AD11" s="8921"/>
      <c r="AE11" s="8911">
        <v>0.20519259865565401</v>
      </c>
      <c r="AF11" s="8911">
        <v>7.8484095268176304E-2</v>
      </c>
      <c r="AG11" s="8911">
        <v>9.2074055493994306E-2</v>
      </c>
      <c r="AH11" s="8911">
        <v>8.2053004913729799E-2</v>
      </c>
      <c r="AI11" s="8911">
        <v>7.5910243893157495E-2</v>
      </c>
      <c r="AJ11" s="8911">
        <v>0.102041553878132</v>
      </c>
      <c r="AK11" s="8911">
        <v>0.144729545798256</v>
      </c>
      <c r="AL11" s="8911">
        <v>0.100428035082941</v>
      </c>
      <c r="AM11" s="8911">
        <v>0.11495084280012501</v>
      </c>
      <c r="AN11" s="8911">
        <v>5.7528192461676002E-2</v>
      </c>
      <c r="AO11" s="8911">
        <v>0.11393033436649699</v>
      </c>
      <c r="AP11" s="8923"/>
      <c r="AQ11" s="8911">
        <v>9.4033892078190406E-2</v>
      </c>
      <c r="AR11" s="8911">
        <v>0.14356491019405401</v>
      </c>
      <c r="AS11" s="8911">
        <v>0.17633248722070899</v>
      </c>
      <c r="AT11" s="8911">
        <v>3.55056507213386E-2</v>
      </c>
      <c r="AU11" s="8911">
        <v>0.117482091219567</v>
      </c>
      <c r="AV11" s="8911">
        <v>0.110766951383153</v>
      </c>
      <c r="AW11" s="8911">
        <v>9.5668804153606499E-2</v>
      </c>
      <c r="AX11" s="8911">
        <v>8.4579854593756498E-2</v>
      </c>
      <c r="AY11" s="8911">
        <v>3.2988865226002299E-2</v>
      </c>
      <c r="AZ11" s="8908">
        <v>0.13090640042631299</v>
      </c>
    </row>
    <row r="12" spans="1:52" ht="17" x14ac:dyDescent="0.2">
      <c r="A12" s="8975" t="s">
        <v>248</v>
      </c>
      <c r="B12" s="8910">
        <v>8.3235207245196494E-2</v>
      </c>
      <c r="C12" s="8911">
        <v>7.3632747184068495E-2</v>
      </c>
      <c r="D12" s="8911">
        <v>9.1303265308992104E-2</v>
      </c>
      <c r="E12" s="8911">
        <v>2.0449942339932699E-2</v>
      </c>
      <c r="F12" s="8911">
        <v>5.0586653972165399E-2</v>
      </c>
      <c r="G12" s="8911">
        <v>9.3654319197853095E-2</v>
      </c>
      <c r="H12" s="8911">
        <v>0.10971761704978999</v>
      </c>
      <c r="I12" s="8911">
        <v>0.139378824378592</v>
      </c>
      <c r="J12" s="8911">
        <v>0.103451915772218</v>
      </c>
      <c r="K12" s="8911">
        <v>7.4554233956926494E-2</v>
      </c>
      <c r="L12" s="8911">
        <v>8.7901508117934304E-2</v>
      </c>
      <c r="M12" s="8911">
        <v>6.4166867624568205E-2</v>
      </c>
      <c r="N12" s="8911">
        <v>9.4493041277248294E-2</v>
      </c>
      <c r="O12" s="8911">
        <v>5.8554022741035598E-2</v>
      </c>
      <c r="P12" s="8911">
        <v>8.4982194265350794E-2</v>
      </c>
      <c r="Q12" s="8911">
        <v>4.9308629900825698E-2</v>
      </c>
      <c r="R12" s="8911">
        <v>5.5296931773788797E-2</v>
      </c>
      <c r="S12" s="8911">
        <v>0.16511867788676601</v>
      </c>
      <c r="T12" s="8911">
        <v>5.7656799567830097E-2</v>
      </c>
      <c r="U12" s="8911">
        <v>0.14227139211516801</v>
      </c>
      <c r="V12" s="8913"/>
      <c r="W12" s="8915"/>
      <c r="X12" s="8917"/>
      <c r="Y12" s="8919"/>
      <c r="Z12" s="8911">
        <v>2.8027717849783602E-2</v>
      </c>
      <c r="AA12" s="8911">
        <v>7.8772572671898994E-2</v>
      </c>
      <c r="AB12" s="8911">
        <v>0.13358379059560599</v>
      </c>
      <c r="AC12" s="8911">
        <v>0.19264529789868601</v>
      </c>
      <c r="AD12" s="8921"/>
      <c r="AE12" s="8911">
        <v>0.10022033716133</v>
      </c>
      <c r="AF12" s="8911">
        <v>8.5315645641934099E-2</v>
      </c>
      <c r="AG12" s="8911">
        <v>0.116155108857512</v>
      </c>
      <c r="AH12" s="8911">
        <v>6.0200700868847899E-2</v>
      </c>
      <c r="AI12" s="8911">
        <v>8.5620067047131598E-2</v>
      </c>
      <c r="AJ12" s="8911">
        <v>8.2548961712575003E-2</v>
      </c>
      <c r="AK12" s="8911">
        <v>0</v>
      </c>
      <c r="AL12" s="8911">
        <v>7.8033378184432803E-2</v>
      </c>
      <c r="AM12" s="8911">
        <v>7.0757763126338996E-2</v>
      </c>
      <c r="AN12" s="8911">
        <v>9.6515055531737406E-2</v>
      </c>
      <c r="AO12" s="8911">
        <v>0.11791354726749401</v>
      </c>
      <c r="AP12" s="8923"/>
      <c r="AQ12" s="8911">
        <v>7.6443384547329699E-2</v>
      </c>
      <c r="AR12" s="8911">
        <v>0.244926335761669</v>
      </c>
      <c r="AS12" s="8911">
        <v>6.0650997464465402E-2</v>
      </c>
      <c r="AT12" s="8911">
        <v>9.2076798068302296E-2</v>
      </c>
      <c r="AU12" s="8911">
        <v>5.68626053358273E-2</v>
      </c>
      <c r="AV12" s="8911">
        <v>7.6702651504716501E-2</v>
      </c>
      <c r="AW12" s="8911">
        <v>0.12071130450037799</v>
      </c>
      <c r="AX12" s="8911">
        <v>5.7402128512740298E-2</v>
      </c>
      <c r="AY12" s="8911">
        <v>9.4543046381131896E-2</v>
      </c>
      <c r="AZ12" s="8908">
        <v>9.9205318096110495E-2</v>
      </c>
    </row>
    <row r="13" spans="1:52" ht="17" x14ac:dyDescent="0.2">
      <c r="A13" s="8975" t="s">
        <v>249</v>
      </c>
      <c r="B13" s="8910">
        <v>9.7550527799346906E-2</v>
      </c>
      <c r="C13" s="8911">
        <v>9.9615030266376997E-2</v>
      </c>
      <c r="D13" s="8911">
        <v>9.5815917535850406E-2</v>
      </c>
      <c r="E13" s="8911">
        <v>1.6565963439964099E-2</v>
      </c>
      <c r="F13" s="8911">
        <v>4.7808398372650301E-2</v>
      </c>
      <c r="G13" s="8911">
        <v>9.9774344977993895E-2</v>
      </c>
      <c r="H13" s="8911">
        <v>0.17242861806687701</v>
      </c>
      <c r="I13" s="8911">
        <v>0.15152938191298099</v>
      </c>
      <c r="J13" s="8911">
        <v>0.18837162466058299</v>
      </c>
      <c r="K13" s="8911">
        <v>7.4018283804429999E-2</v>
      </c>
      <c r="L13" s="8911">
        <v>5.5620398471856999E-2</v>
      </c>
      <c r="M13" s="8911">
        <v>7.5741261067178295E-2</v>
      </c>
      <c r="N13" s="8911">
        <v>0.11601971088242399</v>
      </c>
      <c r="O13" s="8911">
        <v>4.1604148983093302E-2</v>
      </c>
      <c r="P13" s="8911">
        <v>0.117739346624028</v>
      </c>
      <c r="Q13" s="8911">
        <v>6.3788053962383504E-2</v>
      </c>
      <c r="R13" s="8911">
        <v>7.3666035921386597E-2</v>
      </c>
      <c r="S13" s="8911">
        <v>0.122913993021646</v>
      </c>
      <c r="T13" s="8911">
        <v>9.8285202027719704E-2</v>
      </c>
      <c r="U13" s="8911">
        <v>0.14526666139422001</v>
      </c>
      <c r="V13" s="8913"/>
      <c r="W13" s="8915"/>
      <c r="X13" s="8917"/>
      <c r="Y13" s="8919"/>
      <c r="Z13" s="8911">
        <v>2.90029163036413E-2</v>
      </c>
      <c r="AA13" s="8911">
        <v>8.4023240661593696E-2</v>
      </c>
      <c r="AB13" s="8911">
        <v>0.14738101595299799</v>
      </c>
      <c r="AC13" s="8911">
        <v>0.26828730949763102</v>
      </c>
      <c r="AD13" s="8921"/>
      <c r="AE13" s="8911">
        <v>0.187513951930947</v>
      </c>
      <c r="AF13" s="8911">
        <v>0.100021514531464</v>
      </c>
      <c r="AG13" s="8911">
        <v>0.15390867843773501</v>
      </c>
      <c r="AH13" s="8911">
        <v>8.7668696072566998E-2</v>
      </c>
      <c r="AI13" s="8911">
        <v>0.100442263714754</v>
      </c>
      <c r="AJ13" s="8911">
        <v>9.4775390181598099E-2</v>
      </c>
      <c r="AK13" s="8911">
        <v>4.9169781336943698E-2</v>
      </c>
      <c r="AL13" s="8911">
        <v>7.3758490109682703E-2</v>
      </c>
      <c r="AM13" s="8911">
        <v>9.9532443885897395E-2</v>
      </c>
      <c r="AN13" s="8911">
        <v>8.1906913152074004E-2</v>
      </c>
      <c r="AO13" s="8911">
        <v>0.163623539583404</v>
      </c>
      <c r="AP13" s="8923"/>
      <c r="AQ13" s="8911">
        <v>8.2221369025238897E-2</v>
      </c>
      <c r="AR13" s="8911">
        <v>0.34651147972729002</v>
      </c>
      <c r="AS13" s="8911">
        <v>0.11097344066022</v>
      </c>
      <c r="AT13" s="8911">
        <v>9.5883098983152698E-2</v>
      </c>
      <c r="AU13" s="8911">
        <v>0.110402761682031</v>
      </c>
      <c r="AV13" s="8911">
        <v>0.112660024673314</v>
      </c>
      <c r="AW13" s="8911">
        <v>9.8533726654402506E-2</v>
      </c>
      <c r="AX13" s="8911">
        <v>7.9556843293801402E-2</v>
      </c>
      <c r="AY13" s="8911">
        <v>4.9314185629279403E-2</v>
      </c>
      <c r="AZ13" s="8908">
        <v>8.7189143856236301E-2</v>
      </c>
    </row>
    <row r="14" spans="1:52" ht="17" x14ac:dyDescent="0.2">
      <c r="A14" s="8975" t="s">
        <v>355</v>
      </c>
      <c r="B14" s="8910">
        <v>1.68865358535468E-2</v>
      </c>
      <c r="C14" s="8911">
        <v>1.3003476615440299E-2</v>
      </c>
      <c r="D14" s="8911">
        <v>2.01491109852075E-2</v>
      </c>
      <c r="E14" s="8911">
        <v>1.43924050224018E-2</v>
      </c>
      <c r="F14" s="8911">
        <v>3.29192785736288E-2</v>
      </c>
      <c r="G14" s="8911">
        <v>1.91609793301891E-2</v>
      </c>
      <c r="H14" s="8911">
        <v>6.4814031347107601E-3</v>
      </c>
      <c r="I14" s="8911">
        <v>6.6175549043041198E-3</v>
      </c>
      <c r="J14" s="8911">
        <v>2.63888086484712E-2</v>
      </c>
      <c r="K14" s="8911">
        <v>1.7082992245773101E-2</v>
      </c>
      <c r="L14" s="8911">
        <v>1.5999469467048399E-2</v>
      </c>
      <c r="M14" s="8911">
        <v>4.0733547801338199E-3</v>
      </c>
      <c r="N14" s="8911">
        <v>1.3929692222014E-2</v>
      </c>
      <c r="O14" s="8911">
        <v>1.9969458027651599E-2</v>
      </c>
      <c r="P14" s="8911">
        <v>3.07219482983313E-2</v>
      </c>
      <c r="Q14" s="8911">
        <v>1.2370067868589499E-2</v>
      </c>
      <c r="R14" s="8911">
        <v>2.0268350362702098E-2</v>
      </c>
      <c r="S14" s="8911">
        <v>1.5671224926002501E-2</v>
      </c>
      <c r="T14" s="8911">
        <v>1.07160239031431E-2</v>
      </c>
      <c r="U14" s="8911">
        <v>1.08994830403598E-2</v>
      </c>
      <c r="V14" s="8913"/>
      <c r="W14" s="8915"/>
      <c r="X14" s="8917"/>
      <c r="Y14" s="8919"/>
      <c r="Z14" s="8911">
        <v>1.23992604655022E-2</v>
      </c>
      <c r="AA14" s="8911">
        <v>1.41801111423271E-2</v>
      </c>
      <c r="AB14" s="8911">
        <v>1.30610511071777E-2</v>
      </c>
      <c r="AC14" s="8911">
        <v>0</v>
      </c>
      <c r="AD14" s="8921"/>
      <c r="AE14" s="8911">
        <v>0.12856239303519601</v>
      </c>
      <c r="AF14" s="8911">
        <v>3.3030756624873502E-2</v>
      </c>
      <c r="AG14" s="8911">
        <v>6.4231806015500699E-3</v>
      </c>
      <c r="AH14" s="8911">
        <v>0</v>
      </c>
      <c r="AI14" s="8911">
        <v>0</v>
      </c>
      <c r="AJ14" s="8911">
        <v>1.4841535606321E-2</v>
      </c>
      <c r="AK14" s="8911">
        <v>0.116088982349002</v>
      </c>
      <c r="AL14" s="8911">
        <v>2.1016159016643901E-2</v>
      </c>
      <c r="AM14" s="8911">
        <v>1.3296325871103401E-2</v>
      </c>
      <c r="AN14" s="8911">
        <v>3.1116756357834702E-2</v>
      </c>
      <c r="AO14" s="8911">
        <v>3.6414105217217698E-3</v>
      </c>
      <c r="AP14" s="8923"/>
      <c r="AQ14" s="8911">
        <v>1.5681524356493001E-2</v>
      </c>
      <c r="AR14" s="8911">
        <v>1.79059674758759E-2</v>
      </c>
      <c r="AS14" s="8911">
        <v>2.4687473281576101E-2</v>
      </c>
      <c r="AT14" s="8911">
        <v>6.0291211756711999E-3</v>
      </c>
      <c r="AU14" s="8911">
        <v>2.72355405569818E-2</v>
      </c>
      <c r="AV14" s="8911">
        <v>1.5120794554840999E-2</v>
      </c>
      <c r="AW14" s="8911">
        <v>1.1969906628232999E-2</v>
      </c>
      <c r="AX14" s="8911">
        <v>5.2606915820093197E-3</v>
      </c>
      <c r="AY14" s="8911">
        <v>0</v>
      </c>
      <c r="AZ14" s="8908">
        <v>3.6353032292485203E-2</v>
      </c>
    </row>
    <row r="15" spans="1:52" ht="17" x14ac:dyDescent="0.2">
      <c r="A15" s="8976" t="s">
        <v>68</v>
      </c>
      <c r="B15" s="8974">
        <v>1518</v>
      </c>
      <c r="C15" s="8924">
        <v>659</v>
      </c>
      <c r="D15" s="8925">
        <v>859</v>
      </c>
      <c r="E15" s="8926">
        <v>252</v>
      </c>
      <c r="F15" s="8927">
        <v>374</v>
      </c>
      <c r="G15" s="8928">
        <v>241</v>
      </c>
      <c r="H15" s="8929">
        <v>297</v>
      </c>
      <c r="I15" s="8930">
        <v>354</v>
      </c>
      <c r="J15" s="8931">
        <v>243</v>
      </c>
      <c r="K15" s="8932">
        <v>574</v>
      </c>
      <c r="L15" s="8933">
        <v>424</v>
      </c>
      <c r="M15" s="8934">
        <v>277</v>
      </c>
      <c r="N15" s="8935">
        <v>1042</v>
      </c>
      <c r="O15" s="8936">
        <v>235</v>
      </c>
      <c r="P15" s="8937">
        <v>148</v>
      </c>
      <c r="Q15" s="8938">
        <v>92</v>
      </c>
      <c r="R15" s="8939">
        <v>869</v>
      </c>
      <c r="S15" s="8940">
        <v>262</v>
      </c>
      <c r="T15" s="8941">
        <v>256</v>
      </c>
      <c r="U15" s="8942">
        <v>90</v>
      </c>
      <c r="V15" s="8943">
        <v>18</v>
      </c>
      <c r="W15" s="8944">
        <v>9</v>
      </c>
      <c r="X15" s="8945">
        <v>6</v>
      </c>
      <c r="Y15" s="8946">
        <v>8</v>
      </c>
      <c r="Z15" s="8947">
        <v>473</v>
      </c>
      <c r="AA15" s="8948">
        <v>509</v>
      </c>
      <c r="AB15" s="8949">
        <v>421</v>
      </c>
      <c r="AC15" s="8950">
        <v>52</v>
      </c>
      <c r="AD15" s="8951">
        <v>20</v>
      </c>
      <c r="AE15" s="8952">
        <v>43</v>
      </c>
      <c r="AF15" s="8953">
        <v>114</v>
      </c>
      <c r="AG15" s="8954">
        <v>169</v>
      </c>
      <c r="AH15" s="8955">
        <v>79</v>
      </c>
      <c r="AI15" s="8956">
        <v>80</v>
      </c>
      <c r="AJ15" s="8957">
        <v>1067</v>
      </c>
      <c r="AK15" s="8958">
        <v>43</v>
      </c>
      <c r="AL15" s="8959">
        <v>506</v>
      </c>
      <c r="AM15" s="8960">
        <v>609</v>
      </c>
      <c r="AN15" s="8961">
        <v>191</v>
      </c>
      <c r="AO15" s="8962">
        <v>202</v>
      </c>
      <c r="AP15" s="8963">
        <v>10</v>
      </c>
      <c r="AQ15" s="8964">
        <v>1200</v>
      </c>
      <c r="AR15" s="8965">
        <v>61</v>
      </c>
      <c r="AS15" s="8966">
        <v>141</v>
      </c>
      <c r="AT15" s="8967">
        <v>112</v>
      </c>
      <c r="AU15" s="8968">
        <v>295</v>
      </c>
      <c r="AV15" s="8969">
        <v>408</v>
      </c>
      <c r="AW15" s="8970">
        <v>338</v>
      </c>
      <c r="AX15" s="8971">
        <v>201</v>
      </c>
      <c r="AY15" s="8972">
        <v>118</v>
      </c>
      <c r="AZ15" s="8973">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Z15"/>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365</v>
      </c>
    </row>
    <row r="8" spans="1:52" ht="34" x14ac:dyDescent="0.2">
      <c r="A8" s="99" t="s">
        <v>364</v>
      </c>
    </row>
    <row r="9" spans="1:52" ht="17" x14ac:dyDescent="0.2">
      <c r="A9" s="9088" t="s">
        <v>245</v>
      </c>
      <c r="B9" s="9022">
        <v>0.11946209844700501</v>
      </c>
      <c r="C9" s="8977">
        <v>0.13141759290330701</v>
      </c>
      <c r="D9" s="8978">
        <v>0.10937334504992299</v>
      </c>
      <c r="E9" s="8979">
        <v>7.8376110755533301E-2</v>
      </c>
      <c r="F9" s="8980">
        <v>6.9381133064241901E-2</v>
      </c>
      <c r="G9" s="8981">
        <v>0.133721038322589</v>
      </c>
      <c r="H9" s="8982">
        <v>0.17485287254089699</v>
      </c>
      <c r="I9" s="8983">
        <v>0.15205940500191001</v>
      </c>
      <c r="J9" s="8984">
        <v>0.24103254752814501</v>
      </c>
      <c r="K9" s="8985">
        <v>0.118721951942311</v>
      </c>
      <c r="L9" s="8986">
        <v>4.8486171938919798E-2</v>
      </c>
      <c r="M9" s="8987">
        <v>5.3193198255750598E-2</v>
      </c>
      <c r="N9" s="8988">
        <v>0.11287667764661</v>
      </c>
      <c r="O9" s="8989">
        <v>0.117975101840605</v>
      </c>
      <c r="P9" s="8990">
        <v>0.18150743766765701</v>
      </c>
      <c r="Q9" s="8991">
        <v>8.30108306912406E-2</v>
      </c>
      <c r="R9" s="8992">
        <v>9.6044134234881298E-2</v>
      </c>
      <c r="S9" s="8993">
        <v>0.18870839264425401</v>
      </c>
      <c r="T9" s="8994">
        <v>9.4540928195239099E-2</v>
      </c>
      <c r="U9" s="8995">
        <v>0.16356799060762001</v>
      </c>
      <c r="V9" s="9025"/>
      <c r="W9" s="9027"/>
      <c r="X9" s="9029"/>
      <c r="Y9" s="9031"/>
      <c r="Z9" s="8996">
        <v>4.6759808005627401E-2</v>
      </c>
      <c r="AA9" s="8997">
        <v>9.6007380885197599E-2</v>
      </c>
      <c r="AB9" s="8998">
        <v>0.176738055584409</v>
      </c>
      <c r="AC9" s="8999">
        <v>0.26824855115183699</v>
      </c>
      <c r="AD9" s="9033"/>
      <c r="AE9" s="9000">
        <v>0.26189737993071599</v>
      </c>
      <c r="AF9" s="9001">
        <v>0.17426312729736301</v>
      </c>
      <c r="AG9" s="9002">
        <v>0.135050626601429</v>
      </c>
      <c r="AH9" s="9003">
        <v>7.5161765228055497E-2</v>
      </c>
      <c r="AI9" s="9004">
        <v>0.11959671828193801</v>
      </c>
      <c r="AJ9" s="9005">
        <v>0.123365560378707</v>
      </c>
      <c r="AK9" s="9006">
        <v>3.9654133569544198E-2</v>
      </c>
      <c r="AL9" s="9007">
        <v>0.12556122740185499</v>
      </c>
      <c r="AM9" s="9008">
        <v>0.107819823310875</v>
      </c>
      <c r="AN9" s="9009">
        <v>8.4008949920120493E-2</v>
      </c>
      <c r="AO9" s="9010">
        <v>0.176835972855972</v>
      </c>
      <c r="AP9" s="9035"/>
      <c r="AQ9" s="9011">
        <v>0.100263294424305</v>
      </c>
      <c r="AR9" s="9012">
        <v>0.46772012545221597</v>
      </c>
      <c r="AS9" s="9013">
        <v>0.13518791094316099</v>
      </c>
      <c r="AT9" s="9014">
        <v>8.0400672644739796E-2</v>
      </c>
      <c r="AU9" s="9015">
        <v>0.18040528063136399</v>
      </c>
      <c r="AV9" s="9016">
        <v>0.155661661920657</v>
      </c>
      <c r="AW9" s="9017">
        <v>9.3400297874238994E-2</v>
      </c>
      <c r="AX9" s="9018">
        <v>6.43044673853084E-2</v>
      </c>
      <c r="AY9" s="9019">
        <v>5.8722328404370798E-2</v>
      </c>
      <c r="AZ9" s="9020">
        <v>6.9021750414139299E-2</v>
      </c>
    </row>
    <row r="10" spans="1:52" ht="17" x14ac:dyDescent="0.2">
      <c r="A10" s="9088" t="s">
        <v>246</v>
      </c>
      <c r="B10" s="9023">
        <v>0.13920400373762501</v>
      </c>
      <c r="C10" s="9024">
        <v>0.146478935011327</v>
      </c>
      <c r="D10" s="9024">
        <v>0.13306498641221301</v>
      </c>
      <c r="E10" s="9024">
        <v>0.11114020180798199</v>
      </c>
      <c r="F10" s="9024">
        <v>0.129656428391412</v>
      </c>
      <c r="G10" s="9024">
        <v>0.120697109498706</v>
      </c>
      <c r="H10" s="9024">
        <v>0.177840305443174</v>
      </c>
      <c r="I10" s="9024">
        <v>0.15231284354012101</v>
      </c>
      <c r="J10" s="9024">
        <v>0.16393552389084201</v>
      </c>
      <c r="K10" s="9024">
        <v>0.157155458968217</v>
      </c>
      <c r="L10" s="9024">
        <v>0.125371079565327</v>
      </c>
      <c r="M10" s="9024">
        <v>8.89994016209779E-2</v>
      </c>
      <c r="N10" s="9024">
        <v>0.14888366464563901</v>
      </c>
      <c r="O10" s="9024">
        <v>9.9397577881250102E-2</v>
      </c>
      <c r="P10" s="9024">
        <v>0.177044346219073</v>
      </c>
      <c r="Q10" s="9024">
        <v>0.109321648752252</v>
      </c>
      <c r="R10" s="9024">
        <v>0.107473291975494</v>
      </c>
      <c r="S10" s="9024">
        <v>0.20089987758682501</v>
      </c>
      <c r="T10" s="9024">
        <v>0.14571016184628899</v>
      </c>
      <c r="U10" s="9024">
        <v>0.147743968525724</v>
      </c>
      <c r="V10" s="9026"/>
      <c r="W10" s="9028"/>
      <c r="X10" s="9030"/>
      <c r="Y10" s="9032"/>
      <c r="Z10" s="9024">
        <v>5.84697928088522E-2</v>
      </c>
      <c r="AA10" s="9024">
        <v>0.145768877921609</v>
      </c>
      <c r="AB10" s="9024">
        <v>0.189281832739258</v>
      </c>
      <c r="AC10" s="9024">
        <v>0.40934320923182999</v>
      </c>
      <c r="AD10" s="9034"/>
      <c r="AE10" s="9024">
        <v>0.14073467767939099</v>
      </c>
      <c r="AF10" s="9024">
        <v>0.117990268107683</v>
      </c>
      <c r="AG10" s="9024">
        <v>0.183585487358431</v>
      </c>
      <c r="AH10" s="9024">
        <v>0.138910512213309</v>
      </c>
      <c r="AI10" s="9024">
        <v>6.06159345749381E-2</v>
      </c>
      <c r="AJ10" s="9024">
        <v>0.13672286498700301</v>
      </c>
      <c r="AK10" s="9024">
        <v>0.12473084207721501</v>
      </c>
      <c r="AL10" s="9024">
        <v>0.106318203198273</v>
      </c>
      <c r="AM10" s="9024">
        <v>0.148173544666</v>
      </c>
      <c r="AN10" s="9024">
        <v>0.14561057182652201</v>
      </c>
      <c r="AO10" s="9024">
        <v>0.182461605486201</v>
      </c>
      <c r="AP10" s="9036"/>
      <c r="AQ10" s="9024">
        <v>0.131002072483732</v>
      </c>
      <c r="AR10" s="9024">
        <v>0.26515585951051002</v>
      </c>
      <c r="AS10" s="9024">
        <v>0.134276929824931</v>
      </c>
      <c r="AT10" s="9024">
        <v>0.177743844869448</v>
      </c>
      <c r="AU10" s="9024">
        <v>0.117886547282586</v>
      </c>
      <c r="AV10" s="9024">
        <v>0.134932831835198</v>
      </c>
      <c r="AW10" s="9024">
        <v>0.15761596197990799</v>
      </c>
      <c r="AX10" s="9024">
        <v>0.134778497156817</v>
      </c>
      <c r="AY10" s="9024">
        <v>0.15981858387832401</v>
      </c>
      <c r="AZ10" s="9021">
        <v>0.14583491932069201</v>
      </c>
    </row>
    <row r="11" spans="1:52" ht="17" x14ac:dyDescent="0.2">
      <c r="A11" s="9088" t="s">
        <v>247</v>
      </c>
      <c r="B11" s="9023">
        <v>0.14907522048869101</v>
      </c>
      <c r="C11" s="9024">
        <v>0.11504714595234999</v>
      </c>
      <c r="D11" s="9024">
        <v>0.177790122564005</v>
      </c>
      <c r="E11" s="9024">
        <v>0.127285404306757</v>
      </c>
      <c r="F11" s="9024">
        <v>0.123232337375038</v>
      </c>
      <c r="G11" s="9024">
        <v>0.18512530858898901</v>
      </c>
      <c r="H11" s="9024">
        <v>0.153112986941073</v>
      </c>
      <c r="I11" s="9024">
        <v>0.165986441348033</v>
      </c>
      <c r="J11" s="9024">
        <v>0.190292219801899</v>
      </c>
      <c r="K11" s="9024">
        <v>0.13996868594571901</v>
      </c>
      <c r="L11" s="9024">
        <v>0.136208303613646</v>
      </c>
      <c r="M11" s="9024">
        <v>0.127272990202765</v>
      </c>
      <c r="N11" s="9024">
        <v>0.13808732648005101</v>
      </c>
      <c r="O11" s="9024">
        <v>0.185817948743283</v>
      </c>
      <c r="P11" s="9024">
        <v>0.144392727504767</v>
      </c>
      <c r="Q11" s="9024">
        <v>0.14556932646335199</v>
      </c>
      <c r="R11" s="9024">
        <v>0.14260931774271199</v>
      </c>
      <c r="S11" s="9024">
        <v>0.17145376487084199</v>
      </c>
      <c r="T11" s="9024">
        <v>0.12731743581424099</v>
      </c>
      <c r="U11" s="9024">
        <v>0.20834108420059499</v>
      </c>
      <c r="V11" s="9026"/>
      <c r="W11" s="9028"/>
      <c r="X11" s="9030"/>
      <c r="Y11" s="9032"/>
      <c r="Z11" s="9024">
        <v>0.107686813456932</v>
      </c>
      <c r="AA11" s="9024">
        <v>0.15076883887036599</v>
      </c>
      <c r="AB11" s="9024">
        <v>0.19819237618132399</v>
      </c>
      <c r="AC11" s="9024">
        <v>0.142702109473968</v>
      </c>
      <c r="AD11" s="9034"/>
      <c r="AE11" s="9024">
        <v>0.149659779580161</v>
      </c>
      <c r="AF11" s="9024">
        <v>6.8176345917045494E-2</v>
      </c>
      <c r="AG11" s="9024">
        <v>0.13497759983235599</v>
      </c>
      <c r="AH11" s="9024">
        <v>0.126346222655599</v>
      </c>
      <c r="AI11" s="9024">
        <v>0.116815178005496</v>
      </c>
      <c r="AJ11" s="9024">
        <v>0.157125872844571</v>
      </c>
      <c r="AK11" s="9024">
        <v>0.27570653204569601</v>
      </c>
      <c r="AL11" s="9024">
        <v>0.13878957035811401</v>
      </c>
      <c r="AM11" s="9024">
        <v>0.15493574596889101</v>
      </c>
      <c r="AN11" s="9024">
        <v>0.127795516934674</v>
      </c>
      <c r="AO11" s="9024">
        <v>0.18724191156095801</v>
      </c>
      <c r="AP11" s="9036"/>
      <c r="AQ11" s="9024">
        <v>0.14915570569136699</v>
      </c>
      <c r="AR11" s="9024">
        <v>0.13326112043271099</v>
      </c>
      <c r="AS11" s="9024">
        <v>0.184621992040162</v>
      </c>
      <c r="AT11" s="9024">
        <v>6.4875128053775905E-2</v>
      </c>
      <c r="AU11" s="9024">
        <v>0.17097589108875699</v>
      </c>
      <c r="AV11" s="9024">
        <v>0.143699401131894</v>
      </c>
      <c r="AW11" s="9024">
        <v>0.19963371241932801</v>
      </c>
      <c r="AX11" s="9024">
        <v>0.12187892726345199</v>
      </c>
      <c r="AY11" s="9024">
        <v>5.1742122078597699E-2</v>
      </c>
      <c r="AZ11" s="9021">
        <v>0.115153063246764</v>
      </c>
    </row>
    <row r="12" spans="1:52" ht="17" x14ac:dyDescent="0.2">
      <c r="A12" s="9088" t="s">
        <v>248</v>
      </c>
      <c r="B12" s="9023">
        <v>0.20545295193645</v>
      </c>
      <c r="C12" s="9024">
        <v>0.21535366172811601</v>
      </c>
      <c r="D12" s="9024">
        <v>0.19709814738116399</v>
      </c>
      <c r="E12" s="9024">
        <v>0.18561565290734899</v>
      </c>
      <c r="F12" s="9024">
        <v>0.20209684290954799</v>
      </c>
      <c r="G12" s="9024">
        <v>0.237647836920237</v>
      </c>
      <c r="H12" s="9024">
        <v>0.18885315388099699</v>
      </c>
      <c r="I12" s="9024">
        <v>0.214607292647463</v>
      </c>
      <c r="J12" s="9024">
        <v>0.12653848781471699</v>
      </c>
      <c r="K12" s="9024">
        <v>0.19973822636011199</v>
      </c>
      <c r="L12" s="9024">
        <v>0.265750222719144</v>
      </c>
      <c r="M12" s="9024">
        <v>0.23931369717331399</v>
      </c>
      <c r="N12" s="9024">
        <v>0.223937489157567</v>
      </c>
      <c r="O12" s="9024">
        <v>0.15716138417167</v>
      </c>
      <c r="P12" s="9024">
        <v>0.17355191887162399</v>
      </c>
      <c r="Q12" s="9024">
        <v>0.237493644403999</v>
      </c>
      <c r="R12" s="9024">
        <v>0.21090280854941901</v>
      </c>
      <c r="S12" s="9024">
        <v>0.18505958227359801</v>
      </c>
      <c r="T12" s="9024">
        <v>0.24885518461716</v>
      </c>
      <c r="U12" s="9024">
        <v>0.14575009273193301</v>
      </c>
      <c r="V12" s="9026"/>
      <c r="W12" s="9028"/>
      <c r="X12" s="9030"/>
      <c r="Y12" s="9032"/>
      <c r="Z12" s="9024">
        <v>0.197906756295227</v>
      </c>
      <c r="AA12" s="9024">
        <v>0.25783112600354202</v>
      </c>
      <c r="AB12" s="9024">
        <v>0.18948539607359799</v>
      </c>
      <c r="AC12" s="9024">
        <v>6.9801740861700004E-2</v>
      </c>
      <c r="AD12" s="9034"/>
      <c r="AE12" s="9024">
        <v>8.8287819034154294E-2</v>
      </c>
      <c r="AF12" s="9024">
        <v>0.14989769153655</v>
      </c>
      <c r="AG12" s="9024">
        <v>0.179131489460332</v>
      </c>
      <c r="AH12" s="9024">
        <v>0.21961558736688</v>
      </c>
      <c r="AI12" s="9024">
        <v>0.29718956214822001</v>
      </c>
      <c r="AJ12" s="9024">
        <v>0.20832987080561399</v>
      </c>
      <c r="AK12" s="9024">
        <v>0.11985779339713901</v>
      </c>
      <c r="AL12" s="9024">
        <v>0.182146888951805</v>
      </c>
      <c r="AM12" s="9024">
        <v>0.213019432372689</v>
      </c>
      <c r="AN12" s="9024">
        <v>0.22389677730354901</v>
      </c>
      <c r="AO12" s="9024">
        <v>0.23288746603227301</v>
      </c>
      <c r="AP12" s="9036"/>
      <c r="AQ12" s="9024">
        <v>0.21204734679295401</v>
      </c>
      <c r="AR12" s="9024">
        <v>9.2922427769400101E-2</v>
      </c>
      <c r="AS12" s="9024">
        <v>0.18504514839291999</v>
      </c>
      <c r="AT12" s="9024">
        <v>0.23848854169609399</v>
      </c>
      <c r="AU12" s="9024">
        <v>0.144204331072907</v>
      </c>
      <c r="AV12" s="9024">
        <v>0.17568148492309099</v>
      </c>
      <c r="AW12" s="9024">
        <v>0.209042519772032</v>
      </c>
      <c r="AX12" s="9024">
        <v>0.23481717357312001</v>
      </c>
      <c r="AY12" s="9024">
        <v>0.311680460482338</v>
      </c>
      <c r="AZ12" s="9021">
        <v>0.28609051861629298</v>
      </c>
    </row>
    <row r="13" spans="1:52" ht="17" x14ac:dyDescent="0.2">
      <c r="A13" s="9088" t="s">
        <v>249</v>
      </c>
      <c r="B13" s="9023">
        <v>0.34418737563920199</v>
      </c>
      <c r="C13" s="9024">
        <v>0.36399433654179902</v>
      </c>
      <c r="D13" s="9024">
        <v>0.32747309043566403</v>
      </c>
      <c r="E13" s="9024">
        <v>0.45293127483981899</v>
      </c>
      <c r="F13" s="9024">
        <v>0.41254045372174197</v>
      </c>
      <c r="G13" s="9024">
        <v>0.28274880253034101</v>
      </c>
      <c r="H13" s="9024">
        <v>0.28394163671839101</v>
      </c>
      <c r="I13" s="9024">
        <v>0.278232448993945</v>
      </c>
      <c r="J13" s="9024">
        <v>0.21701772545911399</v>
      </c>
      <c r="K13" s="9024">
        <v>0.32968918084607202</v>
      </c>
      <c r="L13" s="9024">
        <v>0.399348992784964</v>
      </c>
      <c r="M13" s="9024">
        <v>0.47244661978387198</v>
      </c>
      <c r="N13" s="9024">
        <v>0.34959678055274701</v>
      </c>
      <c r="O13" s="9024">
        <v>0.35575255593543997</v>
      </c>
      <c r="P13" s="9024">
        <v>0.272802629996589</v>
      </c>
      <c r="Q13" s="9024">
        <v>0.37264141268571599</v>
      </c>
      <c r="R13" s="9024">
        <v>0.39908271254906402</v>
      </c>
      <c r="S13" s="9024">
        <v>0.19164280915793599</v>
      </c>
      <c r="T13" s="9024">
        <v>0.36596670418606098</v>
      </c>
      <c r="U13" s="9024">
        <v>0.29373577692651298</v>
      </c>
      <c r="V13" s="9026"/>
      <c r="W13" s="9028"/>
      <c r="X13" s="9030"/>
      <c r="Y13" s="9032"/>
      <c r="Z13" s="9024">
        <v>0.57155684323758704</v>
      </c>
      <c r="AA13" s="9024">
        <v>0.31343348742219501</v>
      </c>
      <c r="AB13" s="9024">
        <v>0.19281955899723199</v>
      </c>
      <c r="AC13" s="9024">
        <v>8.8858607514631302E-2</v>
      </c>
      <c r="AD13" s="9034"/>
      <c r="AE13" s="9024">
        <v>0.16098047969838999</v>
      </c>
      <c r="AF13" s="9024">
        <v>0.46522839735050803</v>
      </c>
      <c r="AG13" s="9024">
        <v>0.34816623432702698</v>
      </c>
      <c r="AH13" s="9024">
        <v>0.43996591253615702</v>
      </c>
      <c r="AI13" s="9024">
        <v>0.35230068700120498</v>
      </c>
      <c r="AJ13" s="9024">
        <v>0.33164996969080401</v>
      </c>
      <c r="AK13" s="9024">
        <v>0.25137489587759299</v>
      </c>
      <c r="AL13" s="9024">
        <v>0.387591484658042</v>
      </c>
      <c r="AM13" s="9024">
        <v>0.344703741209819</v>
      </c>
      <c r="AN13" s="9024">
        <v>0.35955280260904299</v>
      </c>
      <c r="AO13" s="9024">
        <v>0.20402315134204699</v>
      </c>
      <c r="AP13" s="9036"/>
      <c r="AQ13" s="9024">
        <v>0.36858526914550199</v>
      </c>
      <c r="AR13" s="9024">
        <v>2.3034499359287499E-2</v>
      </c>
      <c r="AS13" s="9024">
        <v>0.26043024176145502</v>
      </c>
      <c r="AT13" s="9024">
        <v>0.43849181273594201</v>
      </c>
      <c r="AU13" s="9024">
        <v>0.30555193819982301</v>
      </c>
      <c r="AV13" s="9024">
        <v>0.34976399150097598</v>
      </c>
      <c r="AW13" s="9024">
        <v>0.31404728654900799</v>
      </c>
      <c r="AX13" s="9024">
        <v>0.44422093462130302</v>
      </c>
      <c r="AY13" s="9024">
        <v>0.404039695651286</v>
      </c>
      <c r="AZ13" s="9021">
        <v>0.30749489915007899</v>
      </c>
    </row>
    <row r="14" spans="1:52" ht="17" x14ac:dyDescent="0.2">
      <c r="A14" s="9088" t="s">
        <v>355</v>
      </c>
      <c r="B14" s="9023">
        <v>4.2618349751027497E-2</v>
      </c>
      <c r="C14" s="9024">
        <v>2.7708327863100599E-2</v>
      </c>
      <c r="D14" s="9024">
        <v>5.52003081570306E-2</v>
      </c>
      <c r="E14" s="9024">
        <v>4.4651355382559897E-2</v>
      </c>
      <c r="F14" s="9024">
        <v>6.3092804538017494E-2</v>
      </c>
      <c r="G14" s="9024">
        <v>4.0059904139137098E-2</v>
      </c>
      <c r="H14" s="9024">
        <v>2.1399044475467501E-2</v>
      </c>
      <c r="I14" s="9024">
        <v>3.6801568468527897E-2</v>
      </c>
      <c r="J14" s="9024">
        <v>6.1183495505284298E-2</v>
      </c>
      <c r="K14" s="9024">
        <v>5.4726495937569501E-2</v>
      </c>
      <c r="L14" s="9024">
        <v>2.48352293779989E-2</v>
      </c>
      <c r="M14" s="9024">
        <v>1.87740929633207E-2</v>
      </c>
      <c r="N14" s="9024">
        <v>2.66180615173871E-2</v>
      </c>
      <c r="O14" s="9024">
        <v>8.3895431427750897E-2</v>
      </c>
      <c r="P14" s="9024">
        <v>5.0700939740289101E-2</v>
      </c>
      <c r="Q14" s="9024">
        <v>5.19631370034404E-2</v>
      </c>
      <c r="R14" s="9024">
        <v>4.38877349484302E-2</v>
      </c>
      <c r="S14" s="9024">
        <v>6.2235573466544798E-2</v>
      </c>
      <c r="T14" s="9024">
        <v>1.7609585341011199E-2</v>
      </c>
      <c r="U14" s="9024">
        <v>4.0861087007615697E-2</v>
      </c>
      <c r="V14" s="9026"/>
      <c r="W14" s="9028"/>
      <c r="X14" s="9030"/>
      <c r="Y14" s="9032"/>
      <c r="Z14" s="9024">
        <v>1.7619986195775299E-2</v>
      </c>
      <c r="AA14" s="9024">
        <v>3.6190288897090798E-2</v>
      </c>
      <c r="AB14" s="9024">
        <v>5.3482780424178603E-2</v>
      </c>
      <c r="AC14" s="9024">
        <v>2.1045781766034201E-2</v>
      </c>
      <c r="AD14" s="9034"/>
      <c r="AE14" s="9024">
        <v>0.198439864077188</v>
      </c>
      <c r="AF14" s="9024">
        <v>2.4444169790851299E-2</v>
      </c>
      <c r="AG14" s="9024">
        <v>1.9088562420424601E-2</v>
      </c>
      <c r="AH14" s="9024">
        <v>0</v>
      </c>
      <c r="AI14" s="9024">
        <v>5.3481919988203099E-2</v>
      </c>
      <c r="AJ14" s="9024">
        <v>4.2805861293302203E-2</v>
      </c>
      <c r="AK14" s="9024">
        <v>0.18867580303281301</v>
      </c>
      <c r="AL14" s="9024">
        <v>5.9592625431910802E-2</v>
      </c>
      <c r="AM14" s="9024">
        <v>3.1347712471725402E-2</v>
      </c>
      <c r="AN14" s="9024">
        <v>5.9135381406093E-2</v>
      </c>
      <c r="AO14" s="9024">
        <v>1.6549892722549399E-2</v>
      </c>
      <c r="AP14" s="9036"/>
      <c r="AQ14" s="9024">
        <v>3.8946311462141399E-2</v>
      </c>
      <c r="AR14" s="9024">
        <v>1.79059674758759E-2</v>
      </c>
      <c r="AS14" s="9024">
        <v>0.100437777037371</v>
      </c>
      <c r="AT14" s="9024">
        <v>0</v>
      </c>
      <c r="AU14" s="9024">
        <v>8.0976011724563104E-2</v>
      </c>
      <c r="AV14" s="9024">
        <v>4.0260628688183399E-2</v>
      </c>
      <c r="AW14" s="9024">
        <v>2.62602214054844E-2</v>
      </c>
      <c r="AX14" s="9024">
        <v>0</v>
      </c>
      <c r="AY14" s="9024">
        <v>1.39968095050827E-2</v>
      </c>
      <c r="AZ14" s="9021">
        <v>7.64048492520326E-2</v>
      </c>
    </row>
    <row r="15" spans="1:52" ht="17" x14ac:dyDescent="0.2">
      <c r="A15" s="9089" t="s">
        <v>68</v>
      </c>
      <c r="B15" s="9087">
        <v>1516</v>
      </c>
      <c r="C15" s="9037">
        <v>659</v>
      </c>
      <c r="D15" s="9038">
        <v>857</v>
      </c>
      <c r="E15" s="9039">
        <v>253</v>
      </c>
      <c r="F15" s="9040">
        <v>374</v>
      </c>
      <c r="G15" s="9041">
        <v>240</v>
      </c>
      <c r="H15" s="9042">
        <v>296</v>
      </c>
      <c r="I15" s="9043">
        <v>353</v>
      </c>
      <c r="J15" s="9044">
        <v>241</v>
      </c>
      <c r="K15" s="9045">
        <v>573</v>
      </c>
      <c r="L15" s="9046">
        <v>425</v>
      </c>
      <c r="M15" s="9047">
        <v>277</v>
      </c>
      <c r="N15" s="9048">
        <v>1041</v>
      </c>
      <c r="O15" s="9049">
        <v>234</v>
      </c>
      <c r="P15" s="9050">
        <v>148</v>
      </c>
      <c r="Q15" s="9051">
        <v>92</v>
      </c>
      <c r="R15" s="9052">
        <v>869</v>
      </c>
      <c r="S15" s="9053">
        <v>260</v>
      </c>
      <c r="T15" s="9054">
        <v>256</v>
      </c>
      <c r="U15" s="9055">
        <v>90</v>
      </c>
      <c r="V15" s="9056">
        <v>18</v>
      </c>
      <c r="W15" s="9057">
        <v>9</v>
      </c>
      <c r="X15" s="9058">
        <v>6</v>
      </c>
      <c r="Y15" s="9059">
        <v>8</v>
      </c>
      <c r="Z15" s="9060">
        <v>472</v>
      </c>
      <c r="AA15" s="9061">
        <v>508</v>
      </c>
      <c r="AB15" s="9062">
        <v>421</v>
      </c>
      <c r="AC15" s="9063">
        <v>52</v>
      </c>
      <c r="AD15" s="9064">
        <v>20</v>
      </c>
      <c r="AE15" s="9065">
        <v>43</v>
      </c>
      <c r="AF15" s="9066">
        <v>114</v>
      </c>
      <c r="AG15" s="9067">
        <v>169</v>
      </c>
      <c r="AH15" s="9068">
        <v>79</v>
      </c>
      <c r="AI15" s="9069">
        <v>80</v>
      </c>
      <c r="AJ15" s="9070">
        <v>1065</v>
      </c>
      <c r="AK15" s="9071">
        <v>43</v>
      </c>
      <c r="AL15" s="9072">
        <v>506</v>
      </c>
      <c r="AM15" s="9073">
        <v>608</v>
      </c>
      <c r="AN15" s="9074">
        <v>191</v>
      </c>
      <c r="AO15" s="9075">
        <v>201</v>
      </c>
      <c r="AP15" s="9076">
        <v>10</v>
      </c>
      <c r="AQ15" s="9077">
        <v>1198</v>
      </c>
      <c r="AR15" s="9078">
        <v>61</v>
      </c>
      <c r="AS15" s="9079">
        <v>141</v>
      </c>
      <c r="AT15" s="9080">
        <v>112</v>
      </c>
      <c r="AU15" s="9081">
        <v>293</v>
      </c>
      <c r="AV15" s="9082">
        <v>407</v>
      </c>
      <c r="AW15" s="9083">
        <v>338</v>
      </c>
      <c r="AX15" s="9084">
        <v>202</v>
      </c>
      <c r="AY15" s="9085">
        <v>118</v>
      </c>
      <c r="AZ15" s="9086">
        <v>158</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Z14"/>
  <sheetViews>
    <sheetView workbookViewId="0">
      <pane xSplit="1" ySplit="5" topLeftCell="B6" activePane="bottomRight" state="frozen"/>
      <selection pane="topRight"/>
      <selection pane="bottomLeft"/>
      <selection pane="bottomRight"/>
    </sheetView>
  </sheetViews>
  <sheetFormatPr baseColWidth="10" defaultColWidth="8.83203125" defaultRowHeight="16" x14ac:dyDescent="0.2"/>
  <cols>
    <col min="1" max="1" width="105.6640625" customWidth="1"/>
  </cols>
  <sheetData>
    <row r="1" spans="1:52" ht="44" x14ac:dyDescent="0.2">
      <c r="A1" s="1" t="s">
        <v>0</v>
      </c>
    </row>
    <row r="2" spans="1:52" ht="40" x14ac:dyDescent="0.2">
      <c r="A2" s="2" t="s">
        <v>1</v>
      </c>
    </row>
    <row r="4" spans="1:52" x14ac:dyDescent="0.2">
      <c r="A4" s="67"/>
      <c r="B4" s="46"/>
      <c r="C4" s="9091" t="s">
        <v>3</v>
      </c>
      <c r="D4" s="9091"/>
      <c r="E4" s="9091" t="s">
        <v>4</v>
      </c>
      <c r="F4" s="9091"/>
      <c r="G4" s="9091"/>
      <c r="H4" s="9091"/>
      <c r="I4" s="9091"/>
      <c r="J4" s="9091" t="s">
        <v>5</v>
      </c>
      <c r="K4" s="9091"/>
      <c r="L4" s="9091"/>
      <c r="M4" s="9091"/>
      <c r="N4" s="9091" t="s">
        <v>6</v>
      </c>
      <c r="O4" s="9091"/>
      <c r="P4" s="9091"/>
      <c r="Q4" s="9091"/>
      <c r="R4" s="9091" t="s">
        <v>7</v>
      </c>
      <c r="S4" s="9091"/>
      <c r="T4" s="9091"/>
      <c r="U4" s="9091"/>
      <c r="V4" s="9091"/>
      <c r="W4" s="9091"/>
      <c r="X4" s="9091"/>
      <c r="Y4" s="9091"/>
      <c r="Z4" s="9091" t="s">
        <v>8</v>
      </c>
      <c r="AA4" s="9091"/>
      <c r="AB4" s="9091"/>
      <c r="AC4" s="9091"/>
      <c r="AD4" s="9091"/>
      <c r="AE4" s="9091"/>
      <c r="AF4" s="9091" t="s">
        <v>9</v>
      </c>
      <c r="AG4" s="9091"/>
      <c r="AH4" s="9091"/>
      <c r="AI4" s="9091"/>
      <c r="AJ4" s="9091"/>
      <c r="AK4" s="9091"/>
      <c r="AL4" s="9091" t="s">
        <v>10</v>
      </c>
      <c r="AM4" s="9091"/>
      <c r="AN4" s="9091"/>
      <c r="AO4" s="9091"/>
      <c r="AP4" s="9091"/>
      <c r="AQ4" s="9091" t="s">
        <v>11</v>
      </c>
      <c r="AR4" s="9091"/>
      <c r="AS4" s="9091"/>
      <c r="AT4" s="9091"/>
      <c r="AU4" s="9091" t="s">
        <v>12</v>
      </c>
      <c r="AV4" s="9091"/>
      <c r="AW4" s="9091"/>
      <c r="AX4" s="9091"/>
      <c r="AY4" s="9091"/>
      <c r="AZ4" s="9091"/>
    </row>
    <row r="5" spans="1:52" ht="119" x14ac:dyDescent="0.2">
      <c r="A5" s="67"/>
      <c r="B5" s="3" t="s">
        <v>13</v>
      </c>
      <c r="C5" s="3" t="s">
        <v>14</v>
      </c>
      <c r="D5" s="3" t="s">
        <v>15</v>
      </c>
      <c r="E5" s="3" t="s">
        <v>16</v>
      </c>
      <c r="F5" s="3" t="s">
        <v>17</v>
      </c>
      <c r="G5" s="3" t="s">
        <v>18</v>
      </c>
      <c r="H5" s="3" t="s">
        <v>19</v>
      </c>
      <c r="I5" s="3" t="s">
        <v>20</v>
      </c>
      <c r="J5" s="3" t="s">
        <v>21</v>
      </c>
      <c r="K5" s="3" t="s">
        <v>22</v>
      </c>
      <c r="L5" s="3" t="s">
        <v>23</v>
      </c>
      <c r="M5" s="3" t="s">
        <v>24</v>
      </c>
      <c r="N5" s="3" t="s">
        <v>25</v>
      </c>
      <c r="O5" s="3" t="s">
        <v>26</v>
      </c>
      <c r="P5" s="3" t="s">
        <v>27</v>
      </c>
      <c r="Q5" s="3" t="s">
        <v>28</v>
      </c>
      <c r="R5" s="3" t="s">
        <v>29</v>
      </c>
      <c r="S5" s="3" t="s">
        <v>30</v>
      </c>
      <c r="T5" s="3" t="s">
        <v>31</v>
      </c>
      <c r="U5" s="3" t="s">
        <v>32</v>
      </c>
      <c r="V5" s="3" t="s">
        <v>33</v>
      </c>
      <c r="W5" s="3" t="s">
        <v>34</v>
      </c>
      <c r="X5" s="3" t="s">
        <v>35</v>
      </c>
      <c r="Y5" s="3" t="s">
        <v>36</v>
      </c>
      <c r="Z5" s="3" t="s">
        <v>37</v>
      </c>
      <c r="AA5" s="3" t="s">
        <v>38</v>
      </c>
      <c r="AB5" s="3" t="s">
        <v>39</v>
      </c>
      <c r="AC5" s="3" t="s">
        <v>40</v>
      </c>
      <c r="AD5" s="3" t="s">
        <v>41</v>
      </c>
      <c r="AE5" s="3" t="s">
        <v>36</v>
      </c>
      <c r="AF5" s="3" t="s">
        <v>42</v>
      </c>
      <c r="AG5" s="3" t="s">
        <v>43</v>
      </c>
      <c r="AH5" s="3" t="s">
        <v>44</v>
      </c>
      <c r="AI5" s="3" t="s">
        <v>45</v>
      </c>
      <c r="AJ5" s="3" t="s">
        <v>46</v>
      </c>
      <c r="AK5" s="3" t="s">
        <v>36</v>
      </c>
      <c r="AL5" s="3" t="s">
        <v>47</v>
      </c>
      <c r="AM5" s="3" t="s">
        <v>48</v>
      </c>
      <c r="AN5" s="3" t="s">
        <v>49</v>
      </c>
      <c r="AO5" s="3" t="s">
        <v>50</v>
      </c>
      <c r="AP5" s="3" t="s">
        <v>28</v>
      </c>
      <c r="AQ5" s="3" t="s">
        <v>51</v>
      </c>
      <c r="AR5" s="3" t="s">
        <v>52</v>
      </c>
      <c r="AS5" s="3" t="s">
        <v>53</v>
      </c>
      <c r="AT5" s="3" t="s">
        <v>28</v>
      </c>
      <c r="AU5" s="3" t="s">
        <v>54</v>
      </c>
      <c r="AV5" s="3" t="s">
        <v>55</v>
      </c>
      <c r="AW5" s="3" t="s">
        <v>56</v>
      </c>
      <c r="AX5" s="3" t="s">
        <v>57</v>
      </c>
      <c r="AY5" s="3" t="s">
        <v>58</v>
      </c>
      <c r="AZ5" s="3" t="s">
        <v>59</v>
      </c>
    </row>
    <row r="7" spans="1:52" ht="17" x14ac:dyDescent="0.2">
      <c r="A7" s="88" t="s">
        <v>88</v>
      </c>
    </row>
    <row r="8" spans="1:52" ht="17" x14ac:dyDescent="0.2">
      <c r="A8" s="88" t="s">
        <v>89</v>
      </c>
    </row>
    <row r="9" spans="1:52" ht="51" x14ac:dyDescent="0.2">
      <c r="A9" s="99" t="s">
        <v>63</v>
      </c>
    </row>
    <row r="10" spans="1:52" ht="17" x14ac:dyDescent="0.2">
      <c r="A10" s="910" t="s">
        <v>64</v>
      </c>
      <c r="B10" s="844">
        <v>5.89966621923683E-2</v>
      </c>
      <c r="C10" s="799">
        <v>7.9443342840171002E-2</v>
      </c>
      <c r="D10" s="800">
        <v>4.1763395522741997E-2</v>
      </c>
      <c r="E10" s="801">
        <v>5.3017331963374402E-2</v>
      </c>
      <c r="F10" s="802">
        <v>5.5340625694708601E-2</v>
      </c>
      <c r="G10" s="803">
        <v>4.2608742345624701E-2</v>
      </c>
      <c r="H10" s="804">
        <v>6.9165766155920197E-2</v>
      </c>
      <c r="I10" s="805">
        <v>7.1671907232288501E-2</v>
      </c>
      <c r="J10" s="806">
        <v>4.2962447620173601E-2</v>
      </c>
      <c r="K10" s="807">
        <v>6.3626033072095495E-2</v>
      </c>
      <c r="L10" s="808">
        <v>6.3052127185623696E-2</v>
      </c>
      <c r="M10" s="809">
        <v>6.6650668202936095E-2</v>
      </c>
      <c r="N10" s="810">
        <v>7.0013352852213898E-2</v>
      </c>
      <c r="O10" s="811">
        <v>2.05331872077676E-2</v>
      </c>
      <c r="P10" s="812">
        <v>8.7063758491115806E-2</v>
      </c>
      <c r="Q10" s="813">
        <v>2.6542075722034299E-2</v>
      </c>
      <c r="R10" s="814">
        <v>7.5770150950603396E-2</v>
      </c>
      <c r="S10" s="815">
        <v>1.80337043246852E-2</v>
      </c>
      <c r="T10" s="816">
        <v>5.8359037839311102E-2</v>
      </c>
      <c r="U10" s="817">
        <v>3.6286311652811598E-2</v>
      </c>
      <c r="V10" s="847"/>
      <c r="W10" s="849"/>
      <c r="X10" s="851"/>
      <c r="Y10" s="853"/>
      <c r="Z10" s="818">
        <v>7.5759598811138099E-2</v>
      </c>
      <c r="AA10" s="819">
        <v>5.70752428441344E-2</v>
      </c>
      <c r="AB10" s="820">
        <v>5.3460787043449802E-2</v>
      </c>
      <c r="AC10" s="821">
        <v>0</v>
      </c>
      <c r="AD10" s="855"/>
      <c r="AE10" s="822">
        <v>3.9057138841349003E-2</v>
      </c>
      <c r="AF10" s="823">
        <v>6.2638413967050693E-2</v>
      </c>
      <c r="AG10" s="824">
        <v>6.1618082698053397E-2</v>
      </c>
      <c r="AH10" s="825">
        <v>7.8302837617482898E-2</v>
      </c>
      <c r="AI10" s="826">
        <v>0.102613744067375</v>
      </c>
      <c r="AJ10" s="827">
        <v>5.51463804775063E-2</v>
      </c>
      <c r="AK10" s="828">
        <v>5.7248810225317602E-2</v>
      </c>
      <c r="AL10" s="829">
        <v>5.4382479262479598E-2</v>
      </c>
      <c r="AM10" s="830">
        <v>6.8579428635804601E-2</v>
      </c>
      <c r="AN10" s="831">
        <v>4.3787616787978698E-2</v>
      </c>
      <c r="AO10" s="832">
        <v>5.0367510426559903E-2</v>
      </c>
      <c r="AP10" s="857"/>
      <c r="AQ10" s="833">
        <v>6.3442511155033202E-2</v>
      </c>
      <c r="AR10" s="834">
        <v>5.1356115795510096E-3</v>
      </c>
      <c r="AS10" s="835">
        <v>5.3243955522798501E-2</v>
      </c>
      <c r="AT10" s="836">
        <v>5.11337870166481E-2</v>
      </c>
      <c r="AU10" s="837">
        <v>5.3303758691337702E-2</v>
      </c>
      <c r="AV10" s="838">
        <v>3.6500049428970602E-2</v>
      </c>
      <c r="AW10" s="839">
        <v>6.2207577733672997E-2</v>
      </c>
      <c r="AX10" s="840">
        <v>8.1157223261427699E-2</v>
      </c>
      <c r="AY10" s="841">
        <v>8.9020330200004993E-2</v>
      </c>
      <c r="AZ10" s="842">
        <v>7.2518698802762696E-2</v>
      </c>
    </row>
    <row r="11" spans="1:52" ht="17" x14ac:dyDescent="0.2">
      <c r="A11" s="910" t="s">
        <v>65</v>
      </c>
      <c r="B11" s="845">
        <v>0.22569316704631401</v>
      </c>
      <c r="C11" s="846">
        <v>0.26493907414164702</v>
      </c>
      <c r="D11" s="846">
        <v>0.19261517290559199</v>
      </c>
      <c r="E11" s="846">
        <v>0.21197128229526299</v>
      </c>
      <c r="F11" s="846">
        <v>0.193205065592993</v>
      </c>
      <c r="G11" s="846">
        <v>0.22245270147986199</v>
      </c>
      <c r="H11" s="846">
        <v>0.23984304777589599</v>
      </c>
      <c r="I11" s="846">
        <v>0.26606727857750601</v>
      </c>
      <c r="J11" s="846">
        <v>0.15898975298101201</v>
      </c>
      <c r="K11" s="846">
        <v>0.209175124051382</v>
      </c>
      <c r="L11" s="846">
        <v>0.25311561419441098</v>
      </c>
      <c r="M11" s="846">
        <v>0.31261923122170499</v>
      </c>
      <c r="N11" s="846">
        <v>0.258063888262131</v>
      </c>
      <c r="O11" s="846">
        <v>0.16242908942512499</v>
      </c>
      <c r="P11" s="846">
        <v>0.17516193066271701</v>
      </c>
      <c r="Q11" s="846">
        <v>0.199211438855943</v>
      </c>
      <c r="R11" s="846">
        <v>0.24269335566457501</v>
      </c>
      <c r="S11" s="846">
        <v>0.16867823151354699</v>
      </c>
      <c r="T11" s="846">
        <v>0.23476093016348401</v>
      </c>
      <c r="U11" s="846">
        <v>0.214211321872817</v>
      </c>
      <c r="V11" s="848"/>
      <c r="W11" s="850"/>
      <c r="X11" s="852"/>
      <c r="Y11" s="854"/>
      <c r="Z11" s="846">
        <v>0.24222432138113301</v>
      </c>
      <c r="AA11" s="846">
        <v>0.23924479118949599</v>
      </c>
      <c r="AB11" s="846">
        <v>0.20996259125406699</v>
      </c>
      <c r="AC11" s="846">
        <v>0.15517209725488901</v>
      </c>
      <c r="AD11" s="856"/>
      <c r="AE11" s="846">
        <v>0.111168985787633</v>
      </c>
      <c r="AF11" s="846">
        <v>0.28400554800258199</v>
      </c>
      <c r="AG11" s="846">
        <v>0.19321486062999901</v>
      </c>
      <c r="AH11" s="846">
        <v>0.29419420567742</v>
      </c>
      <c r="AI11" s="846">
        <v>0.22661169388548699</v>
      </c>
      <c r="AJ11" s="846">
        <v>0.227365257994397</v>
      </c>
      <c r="AK11" s="846">
        <v>0.116121062384188</v>
      </c>
      <c r="AL11" s="846">
        <v>0.22668205906290601</v>
      </c>
      <c r="AM11" s="846">
        <v>0.220423902824365</v>
      </c>
      <c r="AN11" s="846">
        <v>0.26407742523558703</v>
      </c>
      <c r="AO11" s="846">
        <v>0.20704721889581701</v>
      </c>
      <c r="AP11" s="858"/>
      <c r="AQ11" s="846">
        <v>0.231908996553428</v>
      </c>
      <c r="AR11" s="846">
        <v>0.19336915659579901</v>
      </c>
      <c r="AS11" s="846">
        <v>0.15007276738634401</v>
      </c>
      <c r="AT11" s="846">
        <v>0.28437082291928401</v>
      </c>
      <c r="AU11" s="846">
        <v>0.18454284054124501</v>
      </c>
      <c r="AV11" s="846">
        <v>0.209557366064965</v>
      </c>
      <c r="AW11" s="846">
        <v>0.240114439069785</v>
      </c>
      <c r="AX11" s="846">
        <v>0.271005026897218</v>
      </c>
      <c r="AY11" s="846">
        <v>0.32957375744956902</v>
      </c>
      <c r="AZ11" s="843">
        <v>0.19184379315078201</v>
      </c>
    </row>
    <row r="12" spans="1:52" ht="17" x14ac:dyDescent="0.2">
      <c r="A12" s="910" t="s">
        <v>66</v>
      </c>
      <c r="B12" s="845">
        <v>0.339648470739561</v>
      </c>
      <c r="C12" s="846">
        <v>0.35552124494701298</v>
      </c>
      <c r="D12" s="846">
        <v>0.32627027232116901</v>
      </c>
      <c r="E12" s="846">
        <v>0.30662341946742799</v>
      </c>
      <c r="F12" s="846">
        <v>0.28866768242593899</v>
      </c>
      <c r="G12" s="846">
        <v>0.31336529990036099</v>
      </c>
      <c r="H12" s="846">
        <v>0.404480739512392</v>
      </c>
      <c r="I12" s="846">
        <v>0.39009146637195102</v>
      </c>
      <c r="J12" s="846">
        <v>0.33847135959694502</v>
      </c>
      <c r="K12" s="846">
        <v>0.32213372907387</v>
      </c>
      <c r="L12" s="846">
        <v>0.34800123021962998</v>
      </c>
      <c r="M12" s="846">
        <v>0.36349708177859702</v>
      </c>
      <c r="N12" s="846">
        <v>0.35559852417291499</v>
      </c>
      <c r="O12" s="846">
        <v>0.31356317738407402</v>
      </c>
      <c r="P12" s="846">
        <v>0.27320176530222001</v>
      </c>
      <c r="Q12" s="846">
        <v>0.38397307394047803</v>
      </c>
      <c r="R12" s="846">
        <v>0.32242232943327698</v>
      </c>
      <c r="S12" s="846">
        <v>0.33503564437812799</v>
      </c>
      <c r="T12" s="846">
        <v>0.40474439574264998</v>
      </c>
      <c r="U12" s="846">
        <v>0.34212792216978199</v>
      </c>
      <c r="V12" s="848"/>
      <c r="W12" s="850"/>
      <c r="X12" s="852"/>
      <c r="Y12" s="854"/>
      <c r="Z12" s="846">
        <v>0.34611187890810602</v>
      </c>
      <c r="AA12" s="846">
        <v>0.36242052247040202</v>
      </c>
      <c r="AB12" s="846">
        <v>0.31528329861096499</v>
      </c>
      <c r="AC12" s="846">
        <v>0.36728224439380902</v>
      </c>
      <c r="AD12" s="856"/>
      <c r="AE12" s="846">
        <v>0.31281262660085501</v>
      </c>
      <c r="AF12" s="846">
        <v>0.257609506676371</v>
      </c>
      <c r="AG12" s="846">
        <v>0.48312160862096898</v>
      </c>
      <c r="AH12" s="846">
        <v>0.381169134457018</v>
      </c>
      <c r="AI12" s="846">
        <v>0.461679793459634</v>
      </c>
      <c r="AJ12" s="846">
        <v>0.32458233451610902</v>
      </c>
      <c r="AK12" s="846">
        <v>0.21358437519967599</v>
      </c>
      <c r="AL12" s="846">
        <v>0.30024446635863</v>
      </c>
      <c r="AM12" s="846">
        <v>0.37054950316448498</v>
      </c>
      <c r="AN12" s="846">
        <v>0.360164072867656</v>
      </c>
      <c r="AO12" s="846">
        <v>0.32479869513151899</v>
      </c>
      <c r="AP12" s="858"/>
      <c r="AQ12" s="846">
        <v>0.34245943853732203</v>
      </c>
      <c r="AR12" s="846">
        <v>0.39038435670340998</v>
      </c>
      <c r="AS12" s="846">
        <v>0.28586454519170201</v>
      </c>
      <c r="AT12" s="846">
        <v>0.35930439850781098</v>
      </c>
      <c r="AU12" s="846">
        <v>0.28598029387699703</v>
      </c>
      <c r="AV12" s="846">
        <v>0.34475109267981902</v>
      </c>
      <c r="AW12" s="846">
        <v>0.36374954889383798</v>
      </c>
      <c r="AX12" s="846">
        <v>0.37157407829848699</v>
      </c>
      <c r="AY12" s="846">
        <v>0.34315858129392202</v>
      </c>
      <c r="AZ12" s="843">
        <v>0.344098712379099</v>
      </c>
    </row>
    <row r="13" spans="1:52" ht="17" x14ac:dyDescent="0.2">
      <c r="A13" s="910" t="s">
        <v>67</v>
      </c>
      <c r="B13" s="845">
        <v>0.37566170002175697</v>
      </c>
      <c r="C13" s="846">
        <v>0.30009633807116998</v>
      </c>
      <c r="D13" s="846">
        <v>0.439351159250497</v>
      </c>
      <c r="E13" s="846">
        <v>0.42838796627393499</v>
      </c>
      <c r="F13" s="846">
        <v>0.46278662628636003</v>
      </c>
      <c r="G13" s="846">
        <v>0.42157325627415099</v>
      </c>
      <c r="H13" s="846">
        <v>0.286510446555792</v>
      </c>
      <c r="I13" s="846">
        <v>0.27216934781825503</v>
      </c>
      <c r="J13" s="846">
        <v>0.45957643980186902</v>
      </c>
      <c r="K13" s="846">
        <v>0.40506511380265298</v>
      </c>
      <c r="L13" s="846">
        <v>0.33583102840033602</v>
      </c>
      <c r="M13" s="846">
        <v>0.25723301879676203</v>
      </c>
      <c r="N13" s="846">
        <v>0.31632423471274002</v>
      </c>
      <c r="O13" s="846">
        <v>0.50347454598303298</v>
      </c>
      <c r="P13" s="846">
        <v>0.464572545543947</v>
      </c>
      <c r="Q13" s="846">
        <v>0.39027341148154499</v>
      </c>
      <c r="R13" s="846">
        <v>0.359114163951545</v>
      </c>
      <c r="S13" s="846">
        <v>0.47825241978363903</v>
      </c>
      <c r="T13" s="846">
        <v>0.30213563625455497</v>
      </c>
      <c r="U13" s="846">
        <v>0.40737444430458902</v>
      </c>
      <c r="V13" s="848"/>
      <c r="W13" s="850"/>
      <c r="X13" s="852"/>
      <c r="Y13" s="854"/>
      <c r="Z13" s="846">
        <v>0.33590420089962297</v>
      </c>
      <c r="AA13" s="846">
        <v>0.34125944349596798</v>
      </c>
      <c r="AB13" s="846">
        <v>0.42129332309151701</v>
      </c>
      <c r="AC13" s="846">
        <v>0.47754565835130203</v>
      </c>
      <c r="AD13" s="856"/>
      <c r="AE13" s="846">
        <v>0.53696124877016305</v>
      </c>
      <c r="AF13" s="846">
        <v>0.39574653135399601</v>
      </c>
      <c r="AG13" s="846">
        <v>0.26204544805097901</v>
      </c>
      <c r="AH13" s="846">
        <v>0.24633382224807901</v>
      </c>
      <c r="AI13" s="846">
        <v>0.209094768587503</v>
      </c>
      <c r="AJ13" s="846">
        <v>0.39290602701198701</v>
      </c>
      <c r="AK13" s="846">
        <v>0.61304575219081803</v>
      </c>
      <c r="AL13" s="846">
        <v>0.41869099531598503</v>
      </c>
      <c r="AM13" s="846">
        <v>0.34044716537534597</v>
      </c>
      <c r="AN13" s="846">
        <v>0.33197088510877898</v>
      </c>
      <c r="AO13" s="846">
        <v>0.41778657554610399</v>
      </c>
      <c r="AP13" s="858"/>
      <c r="AQ13" s="846">
        <v>0.36218905375421701</v>
      </c>
      <c r="AR13" s="846">
        <v>0.41111087512124</v>
      </c>
      <c r="AS13" s="846">
        <v>0.51081873189915605</v>
      </c>
      <c r="AT13" s="846">
        <v>0.30519099155625701</v>
      </c>
      <c r="AU13" s="846">
        <v>0.47617310689042103</v>
      </c>
      <c r="AV13" s="846">
        <v>0.40919149182624598</v>
      </c>
      <c r="AW13" s="846">
        <v>0.33392843430270402</v>
      </c>
      <c r="AX13" s="846">
        <v>0.27626367154286802</v>
      </c>
      <c r="AY13" s="846">
        <v>0.238247331056504</v>
      </c>
      <c r="AZ13" s="843">
        <v>0.391538795667356</v>
      </c>
    </row>
    <row r="14" spans="1:52" ht="17" x14ac:dyDescent="0.2">
      <c r="A14" s="911" t="s">
        <v>68</v>
      </c>
      <c r="B14" s="909">
        <v>1518</v>
      </c>
      <c r="C14" s="859">
        <v>660</v>
      </c>
      <c r="D14" s="860">
        <v>858</v>
      </c>
      <c r="E14" s="861">
        <v>254</v>
      </c>
      <c r="F14" s="862">
        <v>375</v>
      </c>
      <c r="G14" s="863">
        <v>239</v>
      </c>
      <c r="H14" s="864">
        <v>296</v>
      </c>
      <c r="I14" s="865">
        <v>354</v>
      </c>
      <c r="J14" s="866">
        <v>241</v>
      </c>
      <c r="K14" s="867">
        <v>574</v>
      </c>
      <c r="L14" s="868">
        <v>426</v>
      </c>
      <c r="M14" s="869">
        <v>277</v>
      </c>
      <c r="N14" s="870">
        <v>1041</v>
      </c>
      <c r="O14" s="871">
        <v>234</v>
      </c>
      <c r="P14" s="872">
        <v>149</v>
      </c>
      <c r="Q14" s="873">
        <v>93</v>
      </c>
      <c r="R14" s="874">
        <v>870</v>
      </c>
      <c r="S14" s="875">
        <v>261</v>
      </c>
      <c r="T14" s="876">
        <v>256</v>
      </c>
      <c r="U14" s="877">
        <v>90</v>
      </c>
      <c r="V14" s="878">
        <v>18</v>
      </c>
      <c r="W14" s="879">
        <v>9</v>
      </c>
      <c r="X14" s="880">
        <v>6</v>
      </c>
      <c r="Y14" s="881">
        <v>8</v>
      </c>
      <c r="Z14" s="882">
        <v>472</v>
      </c>
      <c r="AA14" s="883">
        <v>511</v>
      </c>
      <c r="AB14" s="884">
        <v>420</v>
      </c>
      <c r="AC14" s="885">
        <v>52</v>
      </c>
      <c r="AD14" s="886">
        <v>20</v>
      </c>
      <c r="AE14" s="887">
        <v>43</v>
      </c>
      <c r="AF14" s="888">
        <v>114</v>
      </c>
      <c r="AG14" s="889">
        <v>169</v>
      </c>
      <c r="AH14" s="890">
        <v>79</v>
      </c>
      <c r="AI14" s="891">
        <v>80</v>
      </c>
      <c r="AJ14" s="892">
        <v>1067</v>
      </c>
      <c r="AK14" s="893">
        <v>44</v>
      </c>
      <c r="AL14" s="894">
        <v>505</v>
      </c>
      <c r="AM14" s="895">
        <v>611</v>
      </c>
      <c r="AN14" s="896">
        <v>190</v>
      </c>
      <c r="AO14" s="897">
        <v>202</v>
      </c>
      <c r="AP14" s="898">
        <v>10</v>
      </c>
      <c r="AQ14" s="899">
        <v>1198</v>
      </c>
      <c r="AR14" s="900">
        <v>61</v>
      </c>
      <c r="AS14" s="901">
        <v>143</v>
      </c>
      <c r="AT14" s="902">
        <v>112</v>
      </c>
      <c r="AU14" s="903">
        <v>293</v>
      </c>
      <c r="AV14" s="904">
        <v>409</v>
      </c>
      <c r="AW14" s="905">
        <v>338</v>
      </c>
      <c r="AX14" s="906">
        <v>202</v>
      </c>
      <c r="AY14" s="907">
        <v>117</v>
      </c>
      <c r="AZ14" s="908">
        <v>159</v>
      </c>
    </row>
  </sheetData>
  <mergeCells count="10">
    <mergeCell ref="Z4:AE4"/>
    <mergeCell ref="AF4:AK4"/>
    <mergeCell ref="AL4:AP4"/>
    <mergeCell ref="AQ4:AT4"/>
    <mergeCell ref="AU4:AZ4"/>
    <mergeCell ref="C4:D4"/>
    <mergeCell ref="E4:I4"/>
    <mergeCell ref="J4:M4"/>
    <mergeCell ref="N4:Q4"/>
    <mergeCell ref="R4:Y4"/>
  </mergeCells>
  <pageMargins left="0.7" right="0.7" top="0.75" bottom="0.75" header="0.3" footer="0.3"/>
  <pageSetup paperSize="9" fitToWidth="0" fitToHeight="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81</vt:i4>
      </vt:variant>
      <vt:variant>
        <vt:lpstr>Named Ranges</vt:lpstr>
      </vt:variant>
      <vt:variant>
        <vt:i4>80</vt:i4>
      </vt:variant>
    </vt:vector>
  </HeadingPairs>
  <TitlesOfParts>
    <vt:vector size="161" baseType="lpstr">
      <vt:lpstr>TOC</vt:lpstr>
      <vt:lpstr>NAMEID_20_JB</vt:lpstr>
      <vt:lpstr>NAMEID_20_BS</vt:lpstr>
      <vt:lpstr>NAMEID_20_KH</vt:lpstr>
      <vt:lpstr>NAMEID_20_BO</vt:lpstr>
      <vt:lpstr>NAMEID_20_CB</vt:lpstr>
      <vt:lpstr>NAMEID_20_AK</vt:lpstr>
      <vt:lpstr>NAMEID_20_EW</vt:lpstr>
      <vt:lpstr>NAMEID_20_JH</vt:lpstr>
      <vt:lpstr>NAMEID_20_KG</vt:lpstr>
      <vt:lpstr>NAMEID_20_JD</vt:lpstr>
      <vt:lpstr>NAMEID_20_JC</vt:lpstr>
      <vt:lpstr>NAMEID_20_BD</vt:lpstr>
      <vt:lpstr>NAMEID_20_TG</vt:lpstr>
      <vt:lpstr>NAMEID_20_PB</vt:lpstr>
      <vt:lpstr>NAMEID_20_JI</vt:lpstr>
      <vt:lpstr>NAMEID_20_TR</vt:lpstr>
      <vt:lpstr>NAMEID_20_SM</vt:lpstr>
      <vt:lpstr>NAMEID_20_ES</vt:lpstr>
      <vt:lpstr>NAMEID_20_AY</vt:lpstr>
      <vt:lpstr>NAMEID_20_MW</vt:lpstr>
      <vt:lpstr>NAMEID_20_MG</vt:lpstr>
      <vt:lpstr>NAMEID_20_SB</vt:lpstr>
      <vt:lpstr>NAMEID_20_MB</vt:lpstr>
      <vt:lpstr>NAMEID_20_WM</vt:lpstr>
      <vt:lpstr>NAMEID_20_MN</vt:lpstr>
      <vt:lpstr>NAMEID_20_JS</vt:lpstr>
      <vt:lpstr>CONSIDERING20</vt:lpstr>
      <vt:lpstr>NOTCONSIDERING20</vt:lpstr>
      <vt:lpstr>DEMPRIM20_horserace</vt:lpstr>
      <vt:lpstr>FUNDS</vt:lpstr>
      <vt:lpstr>DEMVIEWS</vt:lpstr>
      <vt:lpstr>DEMVIEWS_base</vt:lpstr>
      <vt:lpstr>DEMVIEWS_inds</vt:lpstr>
      <vt:lpstr>DEMNESS</vt:lpstr>
      <vt:lpstr>electa_which</vt:lpstr>
      <vt:lpstr>DEMPRIM20_debate</vt:lpstr>
      <vt:lpstr>attribute_order</vt:lpstr>
      <vt:lpstr>beat_trump01</vt:lpstr>
      <vt:lpstr>beat_trump02</vt:lpstr>
      <vt:lpstr>beat_trump03</vt:lpstr>
      <vt:lpstr>beat_trump04</vt:lpstr>
      <vt:lpstr>beat_trump05</vt:lpstr>
      <vt:lpstr>GREENJOB</vt:lpstr>
      <vt:lpstr>CLEAN</vt:lpstr>
      <vt:lpstr>PROCESS</vt:lpstr>
      <vt:lpstr>INEQUALITY</vt:lpstr>
      <vt:lpstr>DETAILS</vt:lpstr>
      <vt:lpstr>SOCIETY</vt:lpstr>
      <vt:lpstr>ALLEGIANCE</vt:lpstr>
      <vt:lpstr>CLASS</vt:lpstr>
      <vt:lpstr>CORRECTNESS</vt:lpstr>
      <vt:lpstr>DESERVE_POOR</vt:lpstr>
      <vt:lpstr>DESERVE_RICH</vt:lpstr>
      <vt:lpstr>SOCIAL_DOMINANCE_GROUPS</vt:lpstr>
      <vt:lpstr>SOCIAL_DOMINANCE_EQUAL</vt:lpstr>
      <vt:lpstr>SOCIAL_DOMINANCE_IDEAL</vt:lpstr>
      <vt:lpstr>SOCIAL_DOMINANCE_INFERIOR</vt:lpstr>
      <vt:lpstr>BELIEVE</vt:lpstr>
      <vt:lpstr>WORK</vt:lpstr>
      <vt:lpstr>DEMIDENT</vt:lpstr>
      <vt:lpstr>LABELS</vt:lpstr>
      <vt:lpstr>GENIDENT</vt:lpstr>
      <vt:lpstr>RACEIDENT</vt:lpstr>
      <vt:lpstr>LINKFATE</vt:lpstr>
      <vt:lpstr>AMNESTY</vt:lpstr>
      <vt:lpstr>BORDER</vt:lpstr>
      <vt:lpstr>DEPORT</vt:lpstr>
      <vt:lpstr>REMARKS</vt:lpstr>
      <vt:lpstr>OFFEND</vt:lpstr>
      <vt:lpstr>APPRECIATE</vt:lpstr>
      <vt:lpstr>CONTROL</vt:lpstr>
      <vt:lpstr>MISCONDUCT</vt:lpstr>
      <vt:lpstr>SEXADVANCE</vt:lpstr>
      <vt:lpstr>SEXHARASS</vt:lpstr>
      <vt:lpstr>INSTITUTION</vt:lpstr>
      <vt:lpstr>SYSTEM</vt:lpstr>
      <vt:lpstr>EMPATHY</vt:lpstr>
      <vt:lpstr>FEAR</vt:lpstr>
      <vt:lpstr>GENERATIONS</vt:lpstr>
      <vt:lpstr>FAVORS</vt:lpstr>
      <vt:lpstr>ALLEGIANCE!Print_Titles</vt:lpstr>
      <vt:lpstr>AMNESTY!Print_Titles</vt:lpstr>
      <vt:lpstr>APPRECIATE!Print_Titles</vt:lpstr>
      <vt:lpstr>attribute_order!Print_Titles</vt:lpstr>
      <vt:lpstr>beat_trump01!Print_Titles</vt:lpstr>
      <vt:lpstr>beat_trump02!Print_Titles</vt:lpstr>
      <vt:lpstr>beat_trump03!Print_Titles</vt:lpstr>
      <vt:lpstr>beat_trump04!Print_Titles</vt:lpstr>
      <vt:lpstr>beat_trump05!Print_Titles</vt:lpstr>
      <vt:lpstr>BELIEVE!Print_Titles</vt:lpstr>
      <vt:lpstr>BORDER!Print_Titles</vt:lpstr>
      <vt:lpstr>CLASS!Print_Titles</vt:lpstr>
      <vt:lpstr>CLEAN!Print_Titles</vt:lpstr>
      <vt:lpstr>CONSIDERING20!Print_Titles</vt:lpstr>
      <vt:lpstr>CONTROL!Print_Titles</vt:lpstr>
      <vt:lpstr>CORRECTNESS!Print_Titles</vt:lpstr>
      <vt:lpstr>DEMIDENT!Print_Titles</vt:lpstr>
      <vt:lpstr>DEMNESS!Print_Titles</vt:lpstr>
      <vt:lpstr>DEMPRIM20_debate!Print_Titles</vt:lpstr>
      <vt:lpstr>DEMPRIM20_horserace!Print_Titles</vt:lpstr>
      <vt:lpstr>DEMVIEWS!Print_Titles</vt:lpstr>
      <vt:lpstr>DEMVIEWS_base!Print_Titles</vt:lpstr>
      <vt:lpstr>DEMVIEWS_inds!Print_Titles</vt:lpstr>
      <vt:lpstr>DEPORT!Print_Titles</vt:lpstr>
      <vt:lpstr>DESERVE_POOR!Print_Titles</vt:lpstr>
      <vt:lpstr>DESERVE_RICH!Print_Titles</vt:lpstr>
      <vt:lpstr>DETAILS!Print_Titles</vt:lpstr>
      <vt:lpstr>electa_which!Print_Titles</vt:lpstr>
      <vt:lpstr>EMPATHY!Print_Titles</vt:lpstr>
      <vt:lpstr>FAVORS!Print_Titles</vt:lpstr>
      <vt:lpstr>FEAR!Print_Titles</vt:lpstr>
      <vt:lpstr>FUNDS!Print_Titles</vt:lpstr>
      <vt:lpstr>GENERATIONS!Print_Titles</vt:lpstr>
      <vt:lpstr>GENIDENT!Print_Titles</vt:lpstr>
      <vt:lpstr>GREENJOB!Print_Titles</vt:lpstr>
      <vt:lpstr>INEQUALITY!Print_Titles</vt:lpstr>
      <vt:lpstr>INSTITUTION!Print_Titles</vt:lpstr>
      <vt:lpstr>LABELS!Print_Titles</vt:lpstr>
      <vt:lpstr>LINKFATE!Print_Titles</vt:lpstr>
      <vt:lpstr>MISCONDUCT!Print_Titles</vt:lpstr>
      <vt:lpstr>NAMEID_20_AK!Print_Titles</vt:lpstr>
      <vt:lpstr>NAMEID_20_AY!Print_Titles</vt:lpstr>
      <vt:lpstr>NAMEID_20_BD!Print_Titles</vt:lpstr>
      <vt:lpstr>NAMEID_20_BO!Print_Titles</vt:lpstr>
      <vt:lpstr>NAMEID_20_BS!Print_Titles</vt:lpstr>
      <vt:lpstr>NAMEID_20_CB!Print_Titles</vt:lpstr>
      <vt:lpstr>NAMEID_20_ES!Print_Titles</vt:lpstr>
      <vt:lpstr>NAMEID_20_EW!Print_Titles</vt:lpstr>
      <vt:lpstr>NAMEID_20_JB!Print_Titles</vt:lpstr>
      <vt:lpstr>NAMEID_20_JC!Print_Titles</vt:lpstr>
      <vt:lpstr>NAMEID_20_JD!Print_Titles</vt:lpstr>
      <vt:lpstr>NAMEID_20_JH!Print_Titles</vt:lpstr>
      <vt:lpstr>NAMEID_20_JI!Print_Titles</vt:lpstr>
      <vt:lpstr>NAMEID_20_JS!Print_Titles</vt:lpstr>
      <vt:lpstr>NAMEID_20_KG!Print_Titles</vt:lpstr>
      <vt:lpstr>NAMEID_20_KH!Print_Titles</vt:lpstr>
      <vt:lpstr>NAMEID_20_MB!Print_Titles</vt:lpstr>
      <vt:lpstr>NAMEID_20_MG!Print_Titles</vt:lpstr>
      <vt:lpstr>NAMEID_20_MN!Print_Titles</vt:lpstr>
      <vt:lpstr>NAMEID_20_MW!Print_Titles</vt:lpstr>
      <vt:lpstr>NAMEID_20_PB!Print_Titles</vt:lpstr>
      <vt:lpstr>NAMEID_20_SB!Print_Titles</vt:lpstr>
      <vt:lpstr>NAMEID_20_SM!Print_Titles</vt:lpstr>
      <vt:lpstr>NAMEID_20_TG!Print_Titles</vt:lpstr>
      <vt:lpstr>NAMEID_20_TR!Print_Titles</vt:lpstr>
      <vt:lpstr>NAMEID_20_WM!Print_Titles</vt:lpstr>
      <vt:lpstr>NOTCONSIDERING20!Print_Titles</vt:lpstr>
      <vt:lpstr>OFFEND!Print_Titles</vt:lpstr>
      <vt:lpstr>PROCESS!Print_Titles</vt:lpstr>
      <vt:lpstr>RACEIDENT!Print_Titles</vt:lpstr>
      <vt:lpstr>REMARKS!Print_Titles</vt:lpstr>
      <vt:lpstr>SEXADVANCE!Print_Titles</vt:lpstr>
      <vt:lpstr>SEXHARASS!Print_Titles</vt:lpstr>
      <vt:lpstr>SOCIAL_DOMINANCE_EQUAL!Print_Titles</vt:lpstr>
      <vt:lpstr>SOCIAL_DOMINANCE_GROUPS!Print_Titles</vt:lpstr>
      <vt:lpstr>SOCIAL_DOMINANCE_IDEAL!Print_Titles</vt:lpstr>
      <vt:lpstr>SOCIAL_DOMINANCE_INFERIOR!Print_Titles</vt:lpstr>
      <vt:lpstr>SOCIETY!Print_Titles</vt:lpstr>
      <vt:lpstr>SYSTEM!Print_Titles</vt:lpstr>
      <vt:lpstr>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john.ray</dc:creator>
  <cp:lastModifiedBy>Microsoft Office User</cp:lastModifiedBy>
  <dcterms:created xsi:type="dcterms:W3CDTF">2019-07-02T15:52:15Z</dcterms:created>
  <dcterms:modified xsi:type="dcterms:W3CDTF">2019-07-02T19:54:40Z</dcterms:modified>
</cp:coreProperties>
</file>